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29040" windowHeight="16440" activeTab="1"/>
  </bookViews>
  <sheets>
    <sheet name="Parametry" sheetId="1" r:id="rId1"/>
    <sheet name="Rekapitulace" sheetId="3" r:id="rId2"/>
    <sheet name="Položkový soupis" sheetId="2" r:id="rId3"/>
  </sheets>
  <definedNames>
    <definedName name="_xlnm.Print_Area" localSheetId="0">Parametry!$A$1:$B$34</definedName>
    <definedName name="_xlnm.Print_Area" localSheetId="2">'Položkový soupis'!$A$1:$H$429</definedName>
    <definedName name="_xlnm.Print_Area" localSheetId="1">Rekapitulace!$A$1:$C$51</definedName>
  </definedNames>
  <calcPr calcId="145621"/>
</workbook>
</file>

<file path=xl/calcChain.xml><?xml version="1.0" encoding="utf-8"?>
<calcChain xmlns="http://schemas.openxmlformats.org/spreadsheetml/2006/main">
  <c r="B26" i="3" l="1"/>
  <c r="C26" i="3" s="1"/>
  <c r="C9" i="3"/>
  <c r="H429" i="2"/>
  <c r="G427" i="2"/>
  <c r="E427" i="2"/>
  <c r="G424" i="2"/>
  <c r="E424" i="2"/>
  <c r="H424" i="2" s="1"/>
  <c r="G422" i="2"/>
  <c r="E422" i="2"/>
  <c r="H422" i="2" s="1"/>
  <c r="G420" i="2"/>
  <c r="G428" i="2" s="1"/>
  <c r="C50" i="3" s="1"/>
  <c r="E420" i="2"/>
  <c r="E428" i="2" s="1"/>
  <c r="B50" i="3" s="1"/>
  <c r="H418" i="2"/>
  <c r="H416" i="2"/>
  <c r="G413" i="2"/>
  <c r="E413" i="2"/>
  <c r="H413" i="2" s="1"/>
  <c r="G412" i="2"/>
  <c r="E412" i="2"/>
  <c r="H412" i="2" s="1"/>
  <c r="G411" i="2"/>
  <c r="E411" i="2"/>
  <c r="G410" i="2"/>
  <c r="E410" i="2"/>
  <c r="H410" i="2" s="1"/>
  <c r="G409" i="2"/>
  <c r="E409" i="2"/>
  <c r="H409" i="2" s="1"/>
  <c r="G408" i="2"/>
  <c r="E408" i="2"/>
  <c r="G407" i="2"/>
  <c r="G414" i="2" s="1"/>
  <c r="C49" i="3" s="1"/>
  <c r="E407" i="2"/>
  <c r="H405" i="2"/>
  <c r="G403" i="2"/>
  <c r="E403" i="2"/>
  <c r="H403" i="2" s="1"/>
  <c r="G402" i="2"/>
  <c r="E402" i="2"/>
  <c r="G401" i="2"/>
  <c r="E401" i="2"/>
  <c r="H401" i="2" s="1"/>
  <c r="G400" i="2"/>
  <c r="E400" i="2"/>
  <c r="G399" i="2"/>
  <c r="H399" i="2" s="1"/>
  <c r="E399" i="2"/>
  <c r="G398" i="2"/>
  <c r="E398" i="2"/>
  <c r="H398" i="2" s="1"/>
  <c r="G397" i="2"/>
  <c r="E397" i="2"/>
  <c r="H397" i="2" s="1"/>
  <c r="H396" i="2"/>
  <c r="G395" i="2"/>
  <c r="E395" i="2"/>
  <c r="G394" i="2"/>
  <c r="E394" i="2"/>
  <c r="H394" i="2" s="1"/>
  <c r="G393" i="2"/>
  <c r="E393" i="2"/>
  <c r="G392" i="2"/>
  <c r="E392" i="2"/>
  <c r="H392" i="2" s="1"/>
  <c r="G391" i="2"/>
  <c r="E391" i="2"/>
  <c r="H391" i="2" s="1"/>
  <c r="H390" i="2"/>
  <c r="G389" i="2"/>
  <c r="E389" i="2"/>
  <c r="H389" i="2" s="1"/>
  <c r="H388" i="2"/>
  <c r="G387" i="2"/>
  <c r="E387" i="2"/>
  <c r="H387" i="2" s="1"/>
  <c r="G386" i="2"/>
  <c r="E386" i="2"/>
  <c r="G385" i="2"/>
  <c r="E385" i="2"/>
  <c r="G384" i="2"/>
  <c r="E384" i="2"/>
  <c r="H384" i="2" s="1"/>
  <c r="H383" i="2"/>
  <c r="G382" i="2"/>
  <c r="E382" i="2"/>
  <c r="G380" i="2"/>
  <c r="E380" i="2"/>
  <c r="H380" i="2" s="1"/>
  <c r="G378" i="2"/>
  <c r="E378" i="2"/>
  <c r="H378" i="2" s="1"/>
  <c r="G376" i="2"/>
  <c r="E376" i="2"/>
  <c r="G374" i="2"/>
  <c r="E374" i="2"/>
  <c r="H374" i="2" s="1"/>
  <c r="G371" i="2"/>
  <c r="E371" i="2"/>
  <c r="G369" i="2"/>
  <c r="E369" i="2"/>
  <c r="G367" i="2"/>
  <c r="E367" i="2"/>
  <c r="H367" i="2" s="1"/>
  <c r="G365" i="2"/>
  <c r="E365" i="2"/>
  <c r="H365" i="2" s="1"/>
  <c r="G363" i="2"/>
  <c r="E363" i="2"/>
  <c r="H363" i="2" s="1"/>
  <c r="G360" i="2"/>
  <c r="E360" i="2"/>
  <c r="H360" i="2" s="1"/>
  <c r="G359" i="2"/>
  <c r="E359" i="2"/>
  <c r="H359" i="2" s="1"/>
  <c r="G356" i="2"/>
  <c r="E356" i="2"/>
  <c r="G355" i="2"/>
  <c r="E355" i="2"/>
  <c r="H355" i="2" s="1"/>
  <c r="G354" i="2"/>
  <c r="E354" i="2"/>
  <c r="H354" i="2" s="1"/>
  <c r="G351" i="2"/>
  <c r="E351" i="2"/>
  <c r="H351" i="2" s="1"/>
  <c r="G348" i="2"/>
  <c r="E348" i="2"/>
  <c r="G347" i="2"/>
  <c r="E347" i="2"/>
  <c r="H347" i="2" s="1"/>
  <c r="G346" i="2"/>
  <c r="E346" i="2"/>
  <c r="G343" i="2"/>
  <c r="E343" i="2"/>
  <c r="H343" i="2" s="1"/>
  <c r="G342" i="2"/>
  <c r="E342" i="2"/>
  <c r="H342" i="2" s="1"/>
  <c r="H337" i="2"/>
  <c r="G334" i="2"/>
  <c r="E334" i="2"/>
  <c r="G331" i="2"/>
  <c r="H331" i="2" s="1"/>
  <c r="E331" i="2"/>
  <c r="G329" i="2"/>
  <c r="E329" i="2"/>
  <c r="G328" i="2"/>
  <c r="H328" i="2" s="1"/>
  <c r="E328" i="2"/>
  <c r="G326" i="2"/>
  <c r="E326" i="2"/>
  <c r="G325" i="2"/>
  <c r="E325" i="2"/>
  <c r="H325" i="2" s="1"/>
  <c r="G324" i="2"/>
  <c r="E324" i="2"/>
  <c r="H324" i="2" s="1"/>
  <c r="G323" i="2"/>
  <c r="E323" i="2"/>
  <c r="G322" i="2"/>
  <c r="E322" i="2"/>
  <c r="H322" i="2" s="1"/>
  <c r="G321" i="2"/>
  <c r="E321" i="2"/>
  <c r="H319" i="2"/>
  <c r="G317" i="2"/>
  <c r="E317" i="2"/>
  <c r="H317" i="2" s="1"/>
  <c r="G316" i="2"/>
  <c r="E316" i="2"/>
  <c r="G315" i="2"/>
  <c r="H315" i="2" s="1"/>
  <c r="E315" i="2"/>
  <c r="G314" i="2"/>
  <c r="E314" i="2"/>
  <c r="G313" i="2"/>
  <c r="E313" i="2"/>
  <c r="H313" i="2" s="1"/>
  <c r="G312" i="2"/>
  <c r="E312" i="2"/>
  <c r="G311" i="2"/>
  <c r="E311" i="2"/>
  <c r="G310" i="2"/>
  <c r="E310" i="2"/>
  <c r="H310" i="2" s="1"/>
  <c r="G309" i="2"/>
  <c r="H309" i="2" s="1"/>
  <c r="E309" i="2"/>
  <c r="G308" i="2"/>
  <c r="E308" i="2"/>
  <c r="G307" i="2"/>
  <c r="E307" i="2"/>
  <c r="H307" i="2" s="1"/>
  <c r="G306" i="2"/>
  <c r="E306" i="2"/>
  <c r="H306" i="2" s="1"/>
  <c r="G305" i="2"/>
  <c r="E305" i="2"/>
  <c r="G304" i="2"/>
  <c r="E304" i="2"/>
  <c r="H304" i="2" s="1"/>
  <c r="G303" i="2"/>
  <c r="E303" i="2"/>
  <c r="H303" i="2" s="1"/>
  <c r="G302" i="2"/>
  <c r="E302" i="2"/>
  <c r="H302" i="2" s="1"/>
  <c r="G301" i="2"/>
  <c r="E301" i="2"/>
  <c r="H301" i="2" s="1"/>
  <c r="G300" i="2"/>
  <c r="E300" i="2"/>
  <c r="G299" i="2"/>
  <c r="H299" i="2" s="1"/>
  <c r="E299" i="2"/>
  <c r="H298" i="2"/>
  <c r="H295" i="2"/>
  <c r="G293" i="2"/>
  <c r="E293" i="2"/>
  <c r="G292" i="2"/>
  <c r="H292" i="2" s="1"/>
  <c r="E292" i="2"/>
  <c r="H291" i="2"/>
  <c r="G290" i="2"/>
  <c r="E290" i="2"/>
  <c r="H290" i="2" s="1"/>
  <c r="G289" i="2"/>
  <c r="H289" i="2" s="1"/>
  <c r="E289" i="2"/>
  <c r="G288" i="2"/>
  <c r="E288" i="2"/>
  <c r="G285" i="2"/>
  <c r="E285" i="2"/>
  <c r="H285" i="2" s="1"/>
  <c r="G284" i="2"/>
  <c r="E284" i="2"/>
  <c r="G283" i="2"/>
  <c r="E283" i="2"/>
  <c r="G282" i="2"/>
  <c r="E282" i="2"/>
  <c r="H280" i="2"/>
  <c r="G277" i="2"/>
  <c r="E277" i="2"/>
  <c r="G276" i="2"/>
  <c r="E276" i="2"/>
  <c r="H276" i="2" s="1"/>
  <c r="G275" i="2"/>
  <c r="E275" i="2"/>
  <c r="H275" i="2" s="1"/>
  <c r="G274" i="2"/>
  <c r="G278" i="2" s="1"/>
  <c r="C42" i="3" s="1"/>
  <c r="E274" i="2"/>
  <c r="E278" i="2" s="1"/>
  <c r="B42" i="3" s="1"/>
  <c r="H272" i="2"/>
  <c r="G270" i="2"/>
  <c r="E270" i="2"/>
  <c r="G268" i="2"/>
  <c r="E268" i="2"/>
  <c r="G265" i="2"/>
  <c r="H265" i="2" s="1"/>
  <c r="E265" i="2"/>
  <c r="G263" i="2"/>
  <c r="E263" i="2"/>
  <c r="H263" i="2" s="1"/>
  <c r="G262" i="2"/>
  <c r="E262" i="2"/>
  <c r="G261" i="2"/>
  <c r="E261" i="2"/>
  <c r="G260" i="2"/>
  <c r="E260" i="2"/>
  <c r="G259" i="2"/>
  <c r="E259" i="2"/>
  <c r="H259" i="2" s="1"/>
  <c r="G258" i="2"/>
  <c r="H258" i="2" s="1"/>
  <c r="E258" i="2"/>
  <c r="G257" i="2"/>
  <c r="E257" i="2"/>
  <c r="G256" i="2"/>
  <c r="E256" i="2"/>
  <c r="H256" i="2" s="1"/>
  <c r="G255" i="2"/>
  <c r="E255" i="2"/>
  <c r="G254" i="2"/>
  <c r="G271" i="2" s="1"/>
  <c r="C41" i="3" s="1"/>
  <c r="E254" i="2"/>
  <c r="H252" i="2"/>
  <c r="G250" i="2"/>
  <c r="E250" i="2"/>
  <c r="G249" i="2"/>
  <c r="E249" i="2"/>
  <c r="H249" i="2" s="1"/>
  <c r="G248" i="2"/>
  <c r="E248" i="2"/>
  <c r="G247" i="2"/>
  <c r="H247" i="2" s="1"/>
  <c r="E247" i="2"/>
  <c r="G246" i="2"/>
  <c r="H246" i="2" s="1"/>
  <c r="E246" i="2"/>
  <c r="G245" i="2"/>
  <c r="E245" i="2"/>
  <c r="G244" i="2"/>
  <c r="E244" i="2"/>
  <c r="G243" i="2"/>
  <c r="E243" i="2"/>
  <c r="H241" i="2"/>
  <c r="G239" i="2"/>
  <c r="E239" i="2"/>
  <c r="G238" i="2"/>
  <c r="E238" i="2"/>
  <c r="G237" i="2"/>
  <c r="E237" i="2"/>
  <c r="H237" i="2" s="1"/>
  <c r="G236" i="2"/>
  <c r="E236" i="2"/>
  <c r="H236" i="2" s="1"/>
  <c r="G235" i="2"/>
  <c r="E235" i="2"/>
  <c r="G234" i="2"/>
  <c r="E234" i="2"/>
  <c r="H234" i="2" s="1"/>
  <c r="G233" i="2"/>
  <c r="E233" i="2"/>
  <c r="G232" i="2"/>
  <c r="E232" i="2"/>
  <c r="G231" i="2"/>
  <c r="E231" i="2"/>
  <c r="H231" i="2" s="1"/>
  <c r="G230" i="2"/>
  <c r="E230" i="2"/>
  <c r="G229" i="2"/>
  <c r="E229" i="2"/>
  <c r="H229" i="2" s="1"/>
  <c r="G228" i="2"/>
  <c r="E228" i="2"/>
  <c r="H228" i="2" s="1"/>
  <c r="G227" i="2"/>
  <c r="E227" i="2"/>
  <c r="G226" i="2"/>
  <c r="E226" i="2"/>
  <c r="G225" i="2"/>
  <c r="E225" i="2"/>
  <c r="H225" i="2" s="1"/>
  <c r="G224" i="2"/>
  <c r="E224" i="2"/>
  <c r="G223" i="2"/>
  <c r="E223" i="2"/>
  <c r="H223" i="2" s="1"/>
  <c r="G222" i="2"/>
  <c r="E222" i="2"/>
  <c r="G221" i="2"/>
  <c r="E221" i="2"/>
  <c r="H221" i="2" s="1"/>
  <c r="G220" i="2"/>
  <c r="E220" i="2"/>
  <c r="H220" i="2" s="1"/>
  <c r="H218" i="2"/>
  <c r="G216" i="2"/>
  <c r="E216" i="2"/>
  <c r="H216" i="2" s="1"/>
  <c r="G215" i="2"/>
  <c r="E215" i="2"/>
  <c r="G214" i="2"/>
  <c r="E214" i="2"/>
  <c r="G213" i="2"/>
  <c r="E213" i="2"/>
  <c r="G212" i="2"/>
  <c r="E212" i="2"/>
  <c r="H212" i="2" s="1"/>
  <c r="G211" i="2"/>
  <c r="E211" i="2"/>
  <c r="H211" i="2" s="1"/>
  <c r="G210" i="2"/>
  <c r="E210" i="2"/>
  <c r="H210" i="2" s="1"/>
  <c r="H206" i="2"/>
  <c r="G202" i="2"/>
  <c r="H202" i="2" s="1"/>
  <c r="E202" i="2"/>
  <c r="G201" i="2"/>
  <c r="E201" i="2"/>
  <c r="H201" i="2" s="1"/>
  <c r="G200" i="2"/>
  <c r="E200" i="2"/>
  <c r="G197" i="2"/>
  <c r="E197" i="2"/>
  <c r="H197" i="2" s="1"/>
  <c r="G195" i="2"/>
  <c r="E195" i="2"/>
  <c r="H195" i="2" s="1"/>
  <c r="G194" i="2"/>
  <c r="H194" i="2" s="1"/>
  <c r="E194" i="2"/>
  <c r="G193" i="2"/>
  <c r="E193" i="2"/>
  <c r="H193" i="2" s="1"/>
  <c r="G192" i="2"/>
  <c r="E192" i="2"/>
  <c r="G191" i="2"/>
  <c r="H191" i="2" s="1"/>
  <c r="E191" i="2"/>
  <c r="G190" i="2"/>
  <c r="E190" i="2"/>
  <c r="H190" i="2" s="1"/>
  <c r="G189" i="2"/>
  <c r="E189" i="2"/>
  <c r="H189" i="2" s="1"/>
  <c r="G188" i="2"/>
  <c r="E188" i="2"/>
  <c r="H188" i="2" s="1"/>
  <c r="G186" i="2"/>
  <c r="E186" i="2"/>
  <c r="G184" i="2"/>
  <c r="E184" i="2"/>
  <c r="G183" i="2"/>
  <c r="E183" i="2"/>
  <c r="H183" i="2" s="1"/>
  <c r="G182" i="2"/>
  <c r="E182" i="2"/>
  <c r="H182" i="2" s="1"/>
  <c r="G180" i="2"/>
  <c r="H180" i="2" s="1"/>
  <c r="E180" i="2"/>
  <c r="G178" i="2"/>
  <c r="E178" i="2"/>
  <c r="H178" i="2" s="1"/>
  <c r="G177" i="2"/>
  <c r="E177" i="2"/>
  <c r="G176" i="2"/>
  <c r="E176" i="2"/>
  <c r="G174" i="2"/>
  <c r="E174" i="2"/>
  <c r="G173" i="2"/>
  <c r="E173" i="2"/>
  <c r="G172" i="2"/>
  <c r="H172" i="2" s="1"/>
  <c r="E172" i="2"/>
  <c r="G171" i="2"/>
  <c r="E171" i="2"/>
  <c r="H171" i="2" s="1"/>
  <c r="G170" i="2"/>
  <c r="E170" i="2"/>
  <c r="G168" i="2"/>
  <c r="E168" i="2"/>
  <c r="G167" i="2"/>
  <c r="E167" i="2"/>
  <c r="G165" i="2"/>
  <c r="E165" i="2"/>
  <c r="H165" i="2" s="1"/>
  <c r="G164" i="2"/>
  <c r="H164" i="2" s="1"/>
  <c r="E164" i="2"/>
  <c r="G163" i="2"/>
  <c r="E163" i="2"/>
  <c r="G161" i="2"/>
  <c r="E161" i="2"/>
  <c r="H161" i="2" s="1"/>
  <c r="H159" i="2"/>
  <c r="G158" i="2"/>
  <c r="E158" i="2"/>
  <c r="G157" i="2"/>
  <c r="E157" i="2"/>
  <c r="H157" i="2" s="1"/>
  <c r="G155" i="2"/>
  <c r="E155" i="2"/>
  <c r="G153" i="2"/>
  <c r="E153" i="2"/>
  <c r="G151" i="2"/>
  <c r="E151" i="2"/>
  <c r="H151" i="2" s="1"/>
  <c r="G150" i="2"/>
  <c r="E150" i="2"/>
  <c r="H150" i="2" s="1"/>
  <c r="G148" i="2"/>
  <c r="E148" i="2"/>
  <c r="G147" i="2"/>
  <c r="E147" i="2"/>
  <c r="H147" i="2" s="1"/>
  <c r="G145" i="2"/>
  <c r="E145" i="2"/>
  <c r="G144" i="2"/>
  <c r="E144" i="2"/>
  <c r="G143" i="2"/>
  <c r="E143" i="2"/>
  <c r="G142" i="2"/>
  <c r="E142" i="2"/>
  <c r="G140" i="2"/>
  <c r="E140" i="2"/>
  <c r="H140" i="2" s="1"/>
  <c r="G138" i="2"/>
  <c r="E138" i="2"/>
  <c r="H138" i="2" s="1"/>
  <c r="G137" i="2"/>
  <c r="E137" i="2"/>
  <c r="G135" i="2"/>
  <c r="E135" i="2"/>
  <c r="H135" i="2" s="1"/>
  <c r="G133" i="2"/>
  <c r="E133" i="2"/>
  <c r="G132" i="2"/>
  <c r="E132" i="2"/>
  <c r="G131" i="2"/>
  <c r="E131" i="2"/>
  <c r="H131" i="2" s="1"/>
  <c r="G130" i="2"/>
  <c r="E130" i="2"/>
  <c r="G129" i="2"/>
  <c r="E129" i="2"/>
  <c r="H129" i="2" s="1"/>
  <c r="G128" i="2"/>
  <c r="E128" i="2"/>
  <c r="H128" i="2" s="1"/>
  <c r="G126" i="2"/>
  <c r="E126" i="2"/>
  <c r="H126" i="2" s="1"/>
  <c r="G125" i="2"/>
  <c r="E125" i="2"/>
  <c r="G124" i="2"/>
  <c r="E124" i="2"/>
  <c r="H124" i="2" s="1"/>
  <c r="G122" i="2"/>
  <c r="E122" i="2"/>
  <c r="H122" i="2" s="1"/>
  <c r="G121" i="2"/>
  <c r="E121" i="2"/>
  <c r="G120" i="2"/>
  <c r="E120" i="2"/>
  <c r="H120" i="2" s="1"/>
  <c r="G119" i="2"/>
  <c r="E119" i="2"/>
  <c r="H119" i="2" s="1"/>
  <c r="G118" i="2"/>
  <c r="E118" i="2"/>
  <c r="H118" i="2" s="1"/>
  <c r="G116" i="2"/>
  <c r="E116" i="2"/>
  <c r="G115" i="2"/>
  <c r="E115" i="2"/>
  <c r="H115" i="2" s="1"/>
  <c r="G114" i="2"/>
  <c r="E114" i="2"/>
  <c r="G113" i="2"/>
  <c r="E113" i="2"/>
  <c r="H113" i="2" s="1"/>
  <c r="G112" i="2"/>
  <c r="E112" i="2"/>
  <c r="H112" i="2" s="1"/>
  <c r="G111" i="2"/>
  <c r="E111" i="2"/>
  <c r="G110" i="2"/>
  <c r="E110" i="2"/>
  <c r="H110" i="2" s="1"/>
  <c r="G108" i="2"/>
  <c r="E108" i="2"/>
  <c r="H108" i="2" s="1"/>
  <c r="G105" i="2"/>
  <c r="E105" i="2"/>
  <c r="G104" i="2"/>
  <c r="E104" i="2"/>
  <c r="H104" i="2" s="1"/>
  <c r="G103" i="2"/>
  <c r="E103" i="2"/>
  <c r="G102" i="2"/>
  <c r="H102" i="2" s="1"/>
  <c r="E102" i="2"/>
  <c r="G101" i="2"/>
  <c r="E101" i="2"/>
  <c r="H101" i="2" s="1"/>
  <c r="G100" i="2"/>
  <c r="E100" i="2"/>
  <c r="G99" i="2"/>
  <c r="E99" i="2"/>
  <c r="G98" i="2"/>
  <c r="E98" i="2"/>
  <c r="H98" i="2" s="1"/>
  <c r="G97" i="2"/>
  <c r="E97" i="2"/>
  <c r="G96" i="2"/>
  <c r="H96" i="2" s="1"/>
  <c r="E96" i="2"/>
  <c r="G95" i="2"/>
  <c r="E95" i="2"/>
  <c r="G94" i="2"/>
  <c r="E94" i="2"/>
  <c r="H94" i="2" s="1"/>
  <c r="G93" i="2"/>
  <c r="E93" i="2"/>
  <c r="H91" i="2"/>
  <c r="G90" i="2"/>
  <c r="H90" i="2" s="1"/>
  <c r="E90" i="2"/>
  <c r="G89" i="2"/>
  <c r="E89" i="2"/>
  <c r="H89" i="2" s="1"/>
  <c r="G88" i="2"/>
  <c r="E88" i="2"/>
  <c r="H88" i="2" s="1"/>
  <c r="G86" i="2"/>
  <c r="E86" i="2"/>
  <c r="H86" i="2" s="1"/>
  <c r="G85" i="2"/>
  <c r="E85" i="2"/>
  <c r="H85" i="2" s="1"/>
  <c r="G83" i="2"/>
  <c r="H83" i="2" s="1"/>
  <c r="E83" i="2"/>
  <c r="G82" i="2"/>
  <c r="H82" i="2" s="1"/>
  <c r="E82" i="2"/>
  <c r="G80" i="2"/>
  <c r="E80" i="2"/>
  <c r="G79" i="2"/>
  <c r="H79" i="2" s="1"/>
  <c r="E79" i="2"/>
  <c r="G78" i="2"/>
  <c r="E78" i="2"/>
  <c r="H78" i="2" s="1"/>
  <c r="G77" i="2"/>
  <c r="E77" i="2"/>
  <c r="G76" i="2"/>
  <c r="E76" i="2"/>
  <c r="G75" i="2"/>
  <c r="E75" i="2"/>
  <c r="G74" i="2"/>
  <c r="E74" i="2"/>
  <c r="H74" i="2" s="1"/>
  <c r="G73" i="2"/>
  <c r="H73" i="2" s="1"/>
  <c r="E73" i="2"/>
  <c r="G71" i="2"/>
  <c r="E71" i="2"/>
  <c r="G70" i="2"/>
  <c r="E70" i="2"/>
  <c r="H70" i="2" s="1"/>
  <c r="G69" i="2"/>
  <c r="E69" i="2"/>
  <c r="G67" i="2"/>
  <c r="E67" i="2"/>
  <c r="H67" i="2" s="1"/>
  <c r="G66" i="2"/>
  <c r="E66" i="2"/>
  <c r="H66" i="2" s="1"/>
  <c r="G64" i="2"/>
  <c r="E64" i="2"/>
  <c r="H64" i="2" s="1"/>
  <c r="G63" i="2"/>
  <c r="E63" i="2"/>
  <c r="H63" i="2" s="1"/>
  <c r="G62" i="2"/>
  <c r="E62" i="2"/>
  <c r="H62" i="2" s="1"/>
  <c r="G61" i="2"/>
  <c r="E61" i="2"/>
  <c r="H61" i="2" s="1"/>
  <c r="G60" i="2"/>
  <c r="E60" i="2"/>
  <c r="H60" i="2" s="1"/>
  <c r="G59" i="2"/>
  <c r="E59" i="2"/>
  <c r="H59" i="2" s="1"/>
  <c r="G58" i="2"/>
  <c r="E58" i="2"/>
  <c r="H58" i="2" s="1"/>
  <c r="G57" i="2"/>
  <c r="E57" i="2"/>
  <c r="H57" i="2" s="1"/>
  <c r="G56" i="2"/>
  <c r="E56" i="2"/>
  <c r="G55" i="2"/>
  <c r="H55" i="2" s="1"/>
  <c r="E55" i="2"/>
  <c r="G54" i="2"/>
  <c r="E54" i="2"/>
  <c r="H54" i="2" s="1"/>
  <c r="G53" i="2"/>
  <c r="E53" i="2"/>
  <c r="G52" i="2"/>
  <c r="E52" i="2"/>
  <c r="G51" i="2"/>
  <c r="E51" i="2"/>
  <c r="H51" i="2" s="1"/>
  <c r="G50" i="2"/>
  <c r="E50" i="2"/>
  <c r="G48" i="2"/>
  <c r="H48" i="2" s="1"/>
  <c r="E48" i="2"/>
  <c r="G47" i="2"/>
  <c r="E47" i="2"/>
  <c r="G46" i="2"/>
  <c r="E46" i="2"/>
  <c r="H46" i="2" s="1"/>
  <c r="G44" i="2"/>
  <c r="E44" i="2"/>
  <c r="G43" i="2"/>
  <c r="E43" i="2"/>
  <c r="G42" i="2"/>
  <c r="E42" i="2"/>
  <c r="H42" i="2" s="1"/>
  <c r="G41" i="2"/>
  <c r="E41" i="2"/>
  <c r="G40" i="2"/>
  <c r="E40" i="2"/>
  <c r="H40" i="2" s="1"/>
  <c r="H38" i="2"/>
  <c r="G36" i="2"/>
  <c r="H36" i="2" s="1"/>
  <c r="E36" i="2"/>
  <c r="G35" i="2"/>
  <c r="E35" i="2"/>
  <c r="G34" i="2"/>
  <c r="E34" i="2"/>
  <c r="H34" i="2" s="1"/>
  <c r="G33" i="2"/>
  <c r="E33" i="2"/>
  <c r="G32" i="2"/>
  <c r="E32" i="2"/>
  <c r="G31" i="2"/>
  <c r="E31" i="2"/>
  <c r="H31" i="2" s="1"/>
  <c r="G30" i="2"/>
  <c r="E30" i="2"/>
  <c r="G29" i="2"/>
  <c r="E29" i="2"/>
  <c r="H29" i="2" s="1"/>
  <c r="G28" i="2"/>
  <c r="E28" i="2"/>
  <c r="H28" i="2" s="1"/>
  <c r="G27" i="2"/>
  <c r="E27" i="2"/>
  <c r="G26" i="2"/>
  <c r="E26" i="2"/>
  <c r="H26" i="2" s="1"/>
  <c r="G25" i="2"/>
  <c r="E25" i="2"/>
  <c r="H25" i="2" s="1"/>
  <c r="G24" i="2"/>
  <c r="E24" i="2"/>
  <c r="G23" i="2"/>
  <c r="E23" i="2"/>
  <c r="H23" i="2" s="1"/>
  <c r="G22" i="2"/>
  <c r="E22" i="2"/>
  <c r="G21" i="2"/>
  <c r="E21" i="2"/>
  <c r="H21" i="2" s="1"/>
  <c r="G20" i="2"/>
  <c r="E20" i="2"/>
  <c r="H20" i="2" s="1"/>
  <c r="G19" i="2"/>
  <c r="E19" i="2"/>
  <c r="G18" i="2"/>
  <c r="E18" i="2"/>
  <c r="H18" i="2" s="1"/>
  <c r="G17" i="2"/>
  <c r="E17" i="2"/>
  <c r="H17" i="2" s="1"/>
  <c r="G16" i="2"/>
  <c r="E16" i="2"/>
  <c r="H16" i="2" s="1"/>
  <c r="G15" i="2"/>
  <c r="E15" i="2"/>
  <c r="H15" i="2" s="1"/>
  <c r="H14" i="2"/>
  <c r="H11" i="2"/>
  <c r="G9" i="2"/>
  <c r="E9" i="2"/>
  <c r="G8" i="2"/>
  <c r="E8" i="2"/>
  <c r="H8" i="2" s="1"/>
  <c r="G7" i="2"/>
  <c r="E7" i="2"/>
  <c r="H7" i="2" s="1"/>
  <c r="G6" i="2"/>
  <c r="E6" i="2"/>
  <c r="G5" i="2"/>
  <c r="E5" i="2"/>
  <c r="H5" i="2" s="1"/>
  <c r="G4" i="2"/>
  <c r="E4" i="2"/>
  <c r="H4" i="2" s="1"/>
  <c r="G3" i="2"/>
  <c r="G10" i="2" s="1"/>
  <c r="C32" i="3" s="1"/>
  <c r="E3" i="2"/>
  <c r="H3" i="2" s="1"/>
  <c r="H6" i="2" l="1"/>
  <c r="H9" i="2"/>
  <c r="H24" i="2"/>
  <c r="H27" i="2"/>
  <c r="H30" i="2"/>
  <c r="H33" i="2"/>
  <c r="H44" i="2"/>
  <c r="H52" i="2"/>
  <c r="H69" i="2"/>
  <c r="H76" i="2"/>
  <c r="H93" i="2"/>
  <c r="H99" i="2"/>
  <c r="H121" i="2"/>
  <c r="H125" i="2"/>
  <c r="H132" i="2"/>
  <c r="H143" i="2"/>
  <c r="H155" i="2"/>
  <c r="H174" i="2"/>
  <c r="H186" i="2"/>
  <c r="H192" i="2"/>
  <c r="H200" i="2"/>
  <c r="H213" i="2"/>
  <c r="H226" i="2"/>
  <c r="H233" i="2"/>
  <c r="H239" i="2"/>
  <c r="H254" i="2"/>
  <c r="H270" i="2"/>
  <c r="H274" i="2"/>
  <c r="H277" i="2"/>
  <c r="H282" i="2"/>
  <c r="H300" i="2"/>
  <c r="H305" i="2"/>
  <c r="H316" i="2"/>
  <c r="H334" i="2"/>
  <c r="H346" i="2"/>
  <c r="H356" i="2"/>
  <c r="H371" i="2"/>
  <c r="H386" i="2"/>
  <c r="H395" i="2"/>
  <c r="H400" i="2"/>
  <c r="H408" i="2"/>
  <c r="H420" i="2"/>
  <c r="H427" i="2"/>
  <c r="H137" i="2"/>
  <c r="H142" i="2"/>
  <c r="H144" i="2"/>
  <c r="H148" i="2"/>
  <c r="H153" i="2"/>
  <c r="H158" i="2"/>
  <c r="H168" i="2"/>
  <c r="H176" i="2"/>
  <c r="H184" i="2"/>
  <c r="H214" i="2"/>
  <c r="H232" i="2"/>
  <c r="H235" i="2"/>
  <c r="H238" i="2"/>
  <c r="H250" i="2"/>
  <c r="H255" i="2"/>
  <c r="H261" i="2"/>
  <c r="H284" i="2"/>
  <c r="H312" i="2"/>
  <c r="H326" i="2"/>
  <c r="H348" i="2"/>
  <c r="H369" i="2"/>
  <c r="H376" i="2"/>
  <c r="H382" i="2"/>
  <c r="H402" i="2"/>
  <c r="H407" i="2"/>
  <c r="H411" i="2"/>
  <c r="H428" i="2"/>
  <c r="H414" i="2"/>
  <c r="E414" i="2"/>
  <c r="B49" i="3" s="1"/>
  <c r="H393" i="2"/>
  <c r="H385" i="2"/>
  <c r="G404" i="2"/>
  <c r="C48" i="3" s="1"/>
  <c r="G415" i="2"/>
  <c r="C47" i="3" s="1"/>
  <c r="E415" i="2"/>
  <c r="B47" i="3" s="1"/>
  <c r="E404" i="2"/>
  <c r="B48" i="3" s="1"/>
  <c r="H329" i="2"/>
  <c r="G332" i="2"/>
  <c r="C46" i="3" s="1"/>
  <c r="H323" i="2"/>
  <c r="H314" i="2"/>
  <c r="H311" i="2"/>
  <c r="H308" i="2"/>
  <c r="G333" i="2"/>
  <c r="C44" i="3" s="1"/>
  <c r="G318" i="2"/>
  <c r="C45" i="3" s="1"/>
  <c r="E332" i="2"/>
  <c r="B46" i="3" s="1"/>
  <c r="H321" i="2"/>
  <c r="E318" i="2"/>
  <c r="B45" i="3" s="1"/>
  <c r="E333" i="2"/>
  <c r="B44" i="3" s="1"/>
  <c r="H293" i="2"/>
  <c r="H288" i="2"/>
  <c r="H283" i="2"/>
  <c r="G294" i="2"/>
  <c r="C43" i="3" s="1"/>
  <c r="E294" i="2"/>
  <c r="B43" i="3" s="1"/>
  <c r="H278" i="2"/>
  <c r="H268" i="2"/>
  <c r="H262" i="2"/>
  <c r="H260" i="2"/>
  <c r="H257" i="2"/>
  <c r="H248" i="2"/>
  <c r="H245" i="2"/>
  <c r="G251" i="2"/>
  <c r="C40" i="3" s="1"/>
  <c r="H244" i="2"/>
  <c r="E271" i="2"/>
  <c r="B41" i="3" s="1"/>
  <c r="E251" i="2"/>
  <c r="B40" i="3" s="1"/>
  <c r="H243" i="2"/>
  <c r="H230" i="2"/>
  <c r="H227" i="2"/>
  <c r="H224" i="2"/>
  <c r="H222" i="2"/>
  <c r="G240" i="2"/>
  <c r="C39" i="3" s="1"/>
  <c r="H215" i="2"/>
  <c r="G336" i="2"/>
  <c r="C36" i="3" s="1"/>
  <c r="G217" i="2"/>
  <c r="C38" i="3" s="1"/>
  <c r="G279" i="2"/>
  <c r="C37" i="3" s="1"/>
  <c r="E240" i="2"/>
  <c r="B39" i="3" s="1"/>
  <c r="E279" i="2"/>
  <c r="B37" i="3" s="1"/>
  <c r="E217" i="2"/>
  <c r="B38" i="3" s="1"/>
  <c r="H217" i="2"/>
  <c r="H177" i="2"/>
  <c r="H173" i="2"/>
  <c r="H170" i="2"/>
  <c r="H167" i="2"/>
  <c r="H163" i="2"/>
  <c r="H145" i="2"/>
  <c r="H133" i="2"/>
  <c r="H130" i="2"/>
  <c r="H116" i="2"/>
  <c r="H114" i="2"/>
  <c r="H111" i="2"/>
  <c r="H105" i="2"/>
  <c r="H103" i="2"/>
  <c r="H100" i="2"/>
  <c r="H97" i="2"/>
  <c r="H95" i="2"/>
  <c r="H80" i="2"/>
  <c r="H77" i="2"/>
  <c r="H75" i="2"/>
  <c r="H71" i="2"/>
  <c r="H56" i="2"/>
  <c r="H53" i="2"/>
  <c r="H50" i="2"/>
  <c r="H47" i="2"/>
  <c r="H43" i="2"/>
  <c r="G203" i="2"/>
  <c r="C35" i="3" s="1"/>
  <c r="H41" i="2"/>
  <c r="E203" i="2"/>
  <c r="B35" i="3" s="1"/>
  <c r="H35" i="2"/>
  <c r="H32" i="2"/>
  <c r="H22" i="2"/>
  <c r="H19" i="2"/>
  <c r="G205" i="2"/>
  <c r="C33" i="3" s="1"/>
  <c r="G37" i="2"/>
  <c r="C34" i="3" s="1"/>
  <c r="K1" i="2"/>
  <c r="K2" i="2" s="1"/>
  <c r="K3" i="2" s="1"/>
  <c r="K4" i="2" s="1"/>
  <c r="K5" i="2" s="1"/>
  <c r="K6" i="2" s="1"/>
  <c r="K7" i="2" s="1"/>
  <c r="K8" i="2" s="1"/>
  <c r="E205" i="2" s="1"/>
  <c r="E37" i="2"/>
  <c r="B34" i="3" s="1"/>
  <c r="K9" i="2"/>
  <c r="K10" i="2" s="1"/>
  <c r="K11" i="2" s="1"/>
  <c r="K12" i="2" s="1"/>
  <c r="K13" i="2" s="1"/>
  <c r="K14" i="2" s="1"/>
  <c r="K15" i="2" s="1"/>
  <c r="K16" i="2" s="1"/>
  <c r="E335" i="2" s="1"/>
  <c r="E336" i="2" s="1"/>
  <c r="B36" i="3" s="1"/>
  <c r="H10" i="2"/>
  <c r="E10" i="2"/>
  <c r="H404" i="2" l="1"/>
  <c r="H415" i="2"/>
  <c r="C10" i="3"/>
  <c r="C11" i="3" s="1"/>
  <c r="H332" i="2"/>
  <c r="H318" i="2"/>
  <c r="H333" i="2"/>
  <c r="H294" i="2"/>
  <c r="H271" i="2"/>
  <c r="H251" i="2"/>
  <c r="H240" i="2"/>
  <c r="H279" i="2"/>
  <c r="H203" i="2"/>
  <c r="H37" i="2"/>
  <c r="C6" i="3"/>
  <c r="H335" i="2"/>
  <c r="H336" i="2" s="1"/>
  <c r="B32" i="3"/>
  <c r="B3" i="3"/>
  <c r="C5" i="3"/>
  <c r="B33" i="3"/>
  <c r="H204" i="2"/>
  <c r="H205" i="2" s="1"/>
  <c r="C4" i="3" l="1"/>
  <c r="C7" i="3" s="1"/>
  <c r="B4" i="3"/>
  <c r="B7" i="3" s="1"/>
  <c r="B12" i="3" s="1"/>
  <c r="C8" i="3"/>
  <c r="C12" i="3" l="1"/>
  <c r="C15" i="3"/>
  <c r="C19" i="3" l="1"/>
  <c r="C20" i="3"/>
  <c r="C14" i="3"/>
  <c r="C13" i="3"/>
  <c r="C21" i="3" l="1"/>
  <c r="C16" i="3"/>
  <c r="C22" i="3" s="1"/>
  <c r="C25" i="3" s="1"/>
  <c r="C24" i="3" l="1"/>
  <c r="C29" i="3" l="1"/>
  <c r="C30" i="3"/>
  <c r="C27" i="3"/>
</calcChain>
</file>

<file path=xl/sharedStrings.xml><?xml version="1.0" encoding="utf-8"?>
<sst xmlns="http://schemas.openxmlformats.org/spreadsheetml/2006/main" count="985" uniqueCount="489">
  <si>
    <t>Název</t>
  </si>
  <si>
    <t>Hodnota</t>
  </si>
  <si>
    <t>Nadpis rekapitulace</t>
  </si>
  <si>
    <t>Akce</t>
  </si>
  <si>
    <t>Projekt</t>
  </si>
  <si>
    <t>Investor</t>
  </si>
  <si>
    <t>SMO, ÚMOb Ostrava - Poruba, Klimkovická 28/55, 708 56 Ostrava - Poruba</t>
  </si>
  <si>
    <t>Z. č.</t>
  </si>
  <si>
    <t>1617</t>
  </si>
  <si>
    <t>A. č.</t>
  </si>
  <si>
    <t/>
  </si>
  <si>
    <t>Smlouva</t>
  </si>
  <si>
    <t>Vypracoval</t>
  </si>
  <si>
    <t>Kontroloval</t>
  </si>
  <si>
    <t>Datum</t>
  </si>
  <si>
    <t>Zpracovatel</t>
  </si>
  <si>
    <t>CÚ</t>
  </si>
  <si>
    <t>Poznámka</t>
  </si>
  <si>
    <t>Rozpočet zpracován v soustavě RTS - položky nezatříděny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</si>
  <si>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</si>
  <si>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</si>
  <si>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</si>
  <si>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</si>
  <si>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</si>
  <si>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</si>
  <si>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</si>
  <si>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</si>
  <si>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</si>
  <si>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</si>
  <si>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</si>
  <si>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</si>
  <si>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</si>
  <si>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</si>
  <si>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</si>
  <si>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</si>
  <si>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</si>
  <si>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</si>
  <si>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</si>
  <si>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</si>
  <si>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</si>
  <si>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</si>
  <si>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</si>
  <si>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</si>
  <si>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0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</si>
  <si>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</si>
  <si>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</si>
  <si>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</si>
  <si>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</si>
  <si>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</si>
  <si>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</si>
  <si>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</si>
  <si>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</si>
  <si>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</si>
  <si>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1. DODÁVKY</t>
  </si>
  <si>
    <t>Rozváděč RE, spec. dle vč.06</t>
  </si>
  <si>
    <t>ks</t>
  </si>
  <si>
    <t>Rozvaděč HR/ R1.1, spec. dle vč.07</t>
  </si>
  <si>
    <t>Rozváděč R01, spec. dle vč.08</t>
  </si>
  <si>
    <t>Rozváděč R1.2, spec. dle vč.09</t>
  </si>
  <si>
    <t>Rozváděč R2.1, spec. dle vč.10</t>
  </si>
  <si>
    <t>Rozváděč R2.2, spec. dle vč.11</t>
  </si>
  <si>
    <t>Hlavní ochranná přípojnice HOP, spec. dle vč.14</t>
  </si>
  <si>
    <t>Dodávky - celkem</t>
  </si>
  <si>
    <t>2. SILNOPROUD</t>
  </si>
  <si>
    <t>2.1 Svítidla a světelné zdroje</t>
  </si>
  <si>
    <t>SVÍTIDLA VČETNĚ SVĚTELNÝCH ZDROJŮ, PŘEDŘADNÝCH ČÁSTÍ A DALŠÍHO PŘÍSLUŠENSTVÍ,vč.poplatku za recyklaci. Případně použité typy svítidel jsou uvedeny jako vzor, přičemž lze použít srovnatelný ekvivalent</t>
  </si>
  <si>
    <t>A1 - Svítidlo typ "A1" dle Legendy svítidel v příloze č. 01-TZ, dodávka,montáž a připojení</t>
  </si>
  <si>
    <t>A2 - Svítidlo typ "A2" dle Legendy svítidel v příloze č. 01-TZ, dodávka,montáž a připojení</t>
  </si>
  <si>
    <t>B1 - Svítidlo typ "B1" dle Legendy svítidel v příloze č. 01-TZ, dodávka,montáž a připojení</t>
  </si>
  <si>
    <t>B2 - Svítidlo typ "B2" dle Legendy svítidel v příloze č. 01-TZ, dodávka,montáž a připojení</t>
  </si>
  <si>
    <t>B3 - Svítidlo typ "B3" dle Legendy svítidel v příloze č. 01-TZ, dodávka,montáž a připojení</t>
  </si>
  <si>
    <t>C1 - Svítidlo typ "C1" dle Legendy svítidel v příloze č. 01-TZ, dodávka,montáž a připojení</t>
  </si>
  <si>
    <t>C2 - Svítidlo typ "C2" dle Legendy svítidel v příloze č. 01-TZ, dodávka,montáž a připojení</t>
  </si>
  <si>
    <t>D1 - Svítidlo typ "D1" dle Legendy svítidel v příloze č. 01-TZ, dodávka,montáž a připojení</t>
  </si>
  <si>
    <t>D2 - Svítidlo typ "D2" dle Legendy svítidel v příloze č. 01-TZ, dodávka,montáž a připojení</t>
  </si>
  <si>
    <t>D3 - Svítidlo typ "D3" dle Legendy svítidel v příloze č. 01-TZ, dodávka,montáž a připojení</t>
  </si>
  <si>
    <t>E - Svítidlo typ "E" dle Legendy svítidel v příloze č. 01-TZ, dodávka,montáž a připojení</t>
  </si>
  <si>
    <t>F - Svítidlo typ "F" dle Legendy svítidel v příloze č. 01-TZ, dodávka,montáž a připojení</t>
  </si>
  <si>
    <t>G - Svítidlo typ "G" dle Legendy svítidel v příloze č. 01-TZ, dodávka,montáž a připojení</t>
  </si>
  <si>
    <t>H1 - Svítidlo typ "H1" dle Legendy svítidel v příloze č. 01-TZ, dodávka,montáž a připojení</t>
  </si>
  <si>
    <t>H2 - Svítidlo typ "H2" dle Legendy svítidel v příloze č. 01-TZ, dodávka,montáž a připojení</t>
  </si>
  <si>
    <t>J - Svítidlo typ "J" dle Legendy svítidel v příloze č. 01-TZ, dodávka,montáž a připojení</t>
  </si>
  <si>
    <t>K - Svítidlo typ "K" dle Legendy svítidel v příloze č. 01-TZ, dodávka,montáž a připojení</t>
  </si>
  <si>
    <t>M - Svítidlo typ "M" dle Legendy svítidel v příloze č. 01-TZ, dodávka,montáž a připojení</t>
  </si>
  <si>
    <t>R - Svítidlo typ "R" dle Legendy svítidel v příloze č. 01-TZ, dodávka,montáž a připojení</t>
  </si>
  <si>
    <t>X1 - Svítidlo typ "X1" dle Legendy svítidel v příloze č. 01-TZ, dodávka,montáž a připojení</t>
  </si>
  <si>
    <t>Y - Svítidlo typ "Y" dle Legendy svítidel v příloze č. 01-TZ, dodávka,montáž a připojení</t>
  </si>
  <si>
    <t>Z - Svítidlo typ "Z" dle Legendy svítidel v příloze č. 01-TZ, dodávka,montáž a připojení</t>
  </si>
  <si>
    <t>2.1 Svítidla a světelné zdroje - celkem</t>
  </si>
  <si>
    <t>2.2 Elektromontážní materiál a práce</t>
  </si>
  <si>
    <t>KP 67/2 KRABICE PŘÍSTROJOVÁ PRO VÍCENÁSOBNÉ RÁMEČKY</t>
  </si>
  <si>
    <t>KU 68-1902 KRABICE ODBOČNÁ S VÍČKEM</t>
  </si>
  <si>
    <t>KOM 97 KRABICE ODBOČNÁ S VÍČKEM</t>
  </si>
  <si>
    <t>KO 100 KRABICE ODBOČNÁ S VÍČKEM</t>
  </si>
  <si>
    <t>KO 125 KRABICE ODBOČNÁ</t>
  </si>
  <si>
    <t>KABELOVÉ KRABICOVÉ ROZVODKY IP 65, KABEL. VÝSTUPY S METRICKÝMI VÝVODKAMI, BARVA ŠEDÁ RAL7035, TERMOPLAST</t>
  </si>
  <si>
    <t>D 9125 1,5-2,5 mm2, Cu, 5 pól. svorkovnice, s vnějším upevněním</t>
  </si>
  <si>
    <t>K 9065 2,5-6 mm2, Cu,  5 pól. svorkovnice</t>
  </si>
  <si>
    <t>KC 9255 2,5-10 mm2, Cu, 5 pól. svorkovnice FIXCONNECT</t>
  </si>
  <si>
    <t>SVORKOVNICE KRABICOVÁ bezšroubová</t>
  </si>
  <si>
    <t>273-104 3x1-2,5mm2</t>
  </si>
  <si>
    <t>273-105 5x1-2,5mm2</t>
  </si>
  <si>
    <t>273-403 3x1,5-4mm2</t>
  </si>
  <si>
    <t>TRUBKA OHEBNÁ - d20/750N</t>
  </si>
  <si>
    <t>m</t>
  </si>
  <si>
    <t>TRUBKA OHEBNÁ -d25/ 750N</t>
  </si>
  <si>
    <t>TRUBKA OHEBNÁ - d32/ 750N</t>
  </si>
  <si>
    <t>TRUBKA TUHÁ PVC d20/ 750N,barva tmavě šedá</t>
  </si>
  <si>
    <t>TRUBKA TUHÁ PVC d25/750N, tmavě šedá</t>
  </si>
  <si>
    <t>TRUBKA TUHÁ PVC d32/750N,barva tmavě šedá</t>
  </si>
  <si>
    <t>TRUBKA KORUNGOVANÁ ZEMNÍ DN 80mm</t>
  </si>
  <si>
    <t>LV 18X13 LIŠTA VKLÁDACÍ (3m)</t>
  </si>
  <si>
    <t>LV 24X22 LIŠTA VKLÁDACÍ (2m v kartonu)</t>
  </si>
  <si>
    <t>LHD 40x20 LIŠTA HRANATÁ (3m) - DVOJITÝ ZÁMEK</t>
  </si>
  <si>
    <t>SP 200X4.5 PÁSEK STAHOVACÍ</t>
  </si>
  <si>
    <t>SP 280X4.5 PÁSEK STAHOVACÍ</t>
  </si>
  <si>
    <t>STÍTKY OZNAČOVACÍ</t>
  </si>
  <si>
    <t>Označovací štítek kabelový</t>
  </si>
  <si>
    <t>Označovací štítek na zásuvky</t>
  </si>
  <si>
    <t>OCEL.NOSNÉ KONSTR.PRO PŘÍSTR.</t>
  </si>
  <si>
    <t>do 5kg</t>
  </si>
  <si>
    <t>do 10kg</t>
  </si>
  <si>
    <t>do 50kg</t>
  </si>
  <si>
    <t>KABELOVÝ ŽLAB PLECHOVÝ, ŽÁROVĚ ZINKOVANÝ, VČETNĚ ZÁVĚSŮ,KONZOL, ROHŮ, SPOJ. MAT. A PŘÍSL. S VÍKEM. Kabelové trasy zahrnují i žlaby pro slaboproud, které jsou vedeny v souběhu.</t>
  </si>
  <si>
    <t>62/50 žlab s víkem</t>
  </si>
  <si>
    <t>125/50 žlab s víkem</t>
  </si>
  <si>
    <t>250/50 žlab s víkem</t>
  </si>
  <si>
    <t>125/100 žlab s víkem</t>
  </si>
  <si>
    <t>250/100 žlab s víkem</t>
  </si>
  <si>
    <t xml:space="preserve">PK 130X70 D PARAPETNÍ KANÁL </t>
  </si>
  <si>
    <t>Kovová stínící přepážka pro PK</t>
  </si>
  <si>
    <t>Krabice přístrojová pro PK (počet i pro slp)</t>
  </si>
  <si>
    <t>PROTIPOŽÁRNÍ PŘEPÁŽKY EI45 DP1</t>
  </si>
  <si>
    <t xml:space="preserve"> Protip.průchod stěnou, stropem t 30cm</t>
  </si>
  <si>
    <t>m2</t>
  </si>
  <si>
    <t xml:space="preserve"> Protip.průchod stěnou t 15cm</t>
  </si>
  <si>
    <t>PROTIPOŽÁRNÍ PŘEPÁŽKY EI60 DP1</t>
  </si>
  <si>
    <t xml:space="preserve"> Protip.průchod stěnou,stropem t 30cm</t>
  </si>
  <si>
    <t>MONTÁŽ ROZVODNIC</t>
  </si>
  <si>
    <t xml:space="preserve"> Do  50 kg</t>
  </si>
  <si>
    <t xml:space="preserve"> Do 100 kg</t>
  </si>
  <si>
    <t xml:space="preserve"> Do  200 kg</t>
  </si>
  <si>
    <t>VODIČE,KABELY, ŠŇŮRY</t>
  </si>
  <si>
    <t>KABEL SILOVÝ,IZOLACE PVC</t>
  </si>
  <si>
    <t>CYKY 2Ox1.5 mm2, pevně</t>
  </si>
  <si>
    <t>CYKY 3Ox1.5 mm2, pevně</t>
  </si>
  <si>
    <t>CYKY 3Jx1.5 mm2, pevně</t>
  </si>
  <si>
    <t>CYKY 3Jx2.5 mm2, pevně</t>
  </si>
  <si>
    <t>CYKY 5Jx1.5 mm2, pevně</t>
  </si>
  <si>
    <t>CYKY 5Jx2.5 mm2, pevně</t>
  </si>
  <si>
    <t>CYKY 5Jx4 mm2, pevně</t>
  </si>
  <si>
    <t>CYKY 5Jx6 mm2, pevně</t>
  </si>
  <si>
    <t>CYKY 5Jx10 mm2, pevně</t>
  </si>
  <si>
    <t>CYKY-J 5x16 mm2 , pevně</t>
  </si>
  <si>
    <t>CYKY-J 5x50 mm2 , pevně</t>
  </si>
  <si>
    <t>CYKY-J 4x70 mm2 , pevně</t>
  </si>
  <si>
    <t>CYKY-J 5x70 mm2 , pevně</t>
  </si>
  <si>
    <t>KABEL SE SNÍŽENOU HOŘLAVOSTÍ,</t>
  </si>
  <si>
    <t>S FUNKČ.SCHOPNOSTÍ PŘI POŽÁRU</t>
  </si>
  <si>
    <t>1-CXKH-FE180-O 3x1.5 , pevně</t>
  </si>
  <si>
    <t>ŠNŮRA STŘEDNÍ,IZOLACE KAUČUK</t>
  </si>
  <si>
    <t>H07RN-F 3Gx1.5 mm2, pevně</t>
  </si>
  <si>
    <t>H07RN-F 3Gx2.5 mm2, pevně</t>
  </si>
  <si>
    <t>H07RN-F 5Gx1.5 mm2, pevně</t>
  </si>
  <si>
    <t>H07RN-F 5Gx2.5 mm2, pevně</t>
  </si>
  <si>
    <t>H07RN-F 5Gx4 mm2, pevně</t>
  </si>
  <si>
    <t>H05RN-F-G 5x6 , pevně</t>
  </si>
  <si>
    <t>H05RN-F-G 5x10 , pevně</t>
  </si>
  <si>
    <t>UKONČENÍ KABELŮ SMRŠŤOVACÍ ZÁKLOPKOU</t>
  </si>
  <si>
    <t xml:space="preserve"> do 3x4  mm2</t>
  </si>
  <si>
    <t xml:space="preserve"> do 5x4   mm2</t>
  </si>
  <si>
    <t xml:space="preserve"> do 5x10  mm2</t>
  </si>
  <si>
    <t>do 5x50  mm2</t>
  </si>
  <si>
    <t>do 4x70  mm3</t>
  </si>
  <si>
    <t>UKONČENÍ ŠŇŮR V GUMOVÉ HADICI SE ZAPOJENÍM</t>
  </si>
  <si>
    <t>do 3x4   mm2</t>
  </si>
  <si>
    <t>do 5x6   mm2</t>
  </si>
  <si>
    <t>do 5x16  mm2</t>
  </si>
  <si>
    <t>SPÍNAČE, PŘEPÍNAČE modulární koncepce, vícenásobné  rámečky, kompletní vč. krytek, rámečků a signálek, barva bílá, design Schneider UNICA nebo ekvivalent</t>
  </si>
  <si>
    <t>Jednopólový, řazení 1</t>
  </si>
  <si>
    <t>Sériový, řazení 5</t>
  </si>
  <si>
    <t>Střídavý, řazení 6</t>
  </si>
  <si>
    <t>Jednopólový se signální doutnavkou, řazení 1S</t>
  </si>
  <si>
    <t>Talč.ovládač zapínací s orientační doutnavkou, řazení 1/0S</t>
  </si>
  <si>
    <t>Automatický pohybový spínač se soumrak.čidlem, stropní/nástěnné provedení, 180 st., AC230V/ 320W, bílý, venkovní provedení IP65</t>
  </si>
  <si>
    <t>ZÁSUVKA nástěnné AC230V/16A, modulární koncepce, vícenásobné , barva bílá/ pro PC hnědá, design Schneider UNICA nebo ekvivalent, s ochrannými clonkami</t>
  </si>
  <si>
    <t>Jednonásobná, chráněná</t>
  </si>
  <si>
    <t>Rámečky k zásuvkám</t>
  </si>
  <si>
    <t>Jednoduchý</t>
  </si>
  <si>
    <t>Dvojnásobný</t>
  </si>
  <si>
    <t>SPORÁKOVA PŘÍPOJKA 3-POLOVÁ s indikační LED</t>
  </si>
  <si>
    <t>400V/16A , modulární koncepce , vícenásobné rámečky, design UNICA nebo ekvivalent</t>
  </si>
  <si>
    <t>SPÍNAČ nástěnný, vzor ABB Variant+ nebo ekvivalent, IP54 plast</t>
  </si>
  <si>
    <t>Jednopólový, řazení 1, plast IP54</t>
  </si>
  <si>
    <t>Jednopólový, řazení 1So se sig.doutnavkou, plast IP54</t>
  </si>
  <si>
    <t>Sériový, řazení 5, plast, IP54</t>
  </si>
  <si>
    <t>Střídavý, řazení 6, plast, IP54</t>
  </si>
  <si>
    <t>ZÁSUVKA nástěnná AC230V/16A, vzor ABB Variant+ nebo ekvivalent. IP54, plast</t>
  </si>
  <si>
    <t>Jednonásobná s víčkem, plast, IP54, vzor ABB Variant nebo ekvivalent</t>
  </si>
  <si>
    <t>Dvojnásobná, plast, IP54, vzor ABB Variant nebo ekvivalent</t>
  </si>
  <si>
    <t>ZÁSUVKA PRŮMYSLOVÁ NÁSTĚNNÁ</t>
  </si>
  <si>
    <t>16A,400V,3p+N+E plast, IP66</t>
  </si>
  <si>
    <t>Zásuvka průmyslová venkovní nástěnná , kombinovaná AC400V/16A/5p+AC230V/16A (s poj.), s uzamykatelným vypínačem, plast, IP66</t>
  </si>
  <si>
    <t>SPÍNAČ</t>
  </si>
  <si>
    <t>3536N-C03252 11 Spínač stiskací ABB PRESSTO nebo ekvivalent, zapuštěný, se signalizační doutnavkou; řazení 3; b. bílá / bílá, 400V/25A</t>
  </si>
  <si>
    <t>SPÍNAČ paketový,32A, V KRYTU IP65</t>
  </si>
  <si>
    <t>VSN32A/400V  2 patra, 4 kontakty</t>
  </si>
  <si>
    <t>OVLÁDAČE</t>
  </si>
  <si>
    <t>Ovládací prvek nouz.zastav,v plast.krabici IP43 komplet,1/Z/V, AC230V/6A "Central stop"</t>
  </si>
  <si>
    <t xml:space="preserve">Ovládací prvek nouz.vypnutí "Total stop", zastav. v plech. krabici se sklem komplet,1/Z/V, AC230V/6A, IP40 </t>
  </si>
  <si>
    <t>UZEMNĚNÍ, POTENCIÁLOVÉ VYROVNÁNÍ</t>
  </si>
  <si>
    <t>EKVIPOTENCIONÁLNÍ SVORKOVNICE</t>
  </si>
  <si>
    <t>EPS1 s krytem</t>
  </si>
  <si>
    <t>ZEMNÍCÍ SVORKA</t>
  </si>
  <si>
    <t>ZS4 zemnicí svorka na baterie</t>
  </si>
  <si>
    <t>ZSA16 zemnicí svorka na potrubí</t>
  </si>
  <si>
    <t>Cu pás.ZS16 Pásek uzemňovací Cu, 0.5m</t>
  </si>
  <si>
    <t>Svorka</t>
  </si>
  <si>
    <t>ST01 na vodovodní potrubí</t>
  </si>
  <si>
    <t>ST03 na vodovodní potrubí</t>
  </si>
  <si>
    <t>VODIČ JEDNOŽILOVÝ, IZOLACE PVC, CYA (H07V-K)</t>
  </si>
  <si>
    <t>CY 6 mm2,ZŽ, pevně</t>
  </si>
  <si>
    <t>CYA 10 mm2,ZŽ, pevně</t>
  </si>
  <si>
    <t>CYA 16 mm2,ZŽ, pevně</t>
  </si>
  <si>
    <t>CYA 25 mm2,ZŽ, pevně</t>
  </si>
  <si>
    <t>CYA 35 mm2 , pevně</t>
  </si>
  <si>
    <t>UKONČENÍ  VODIČŮ KABELOVÝMI OKY LISOVACÍMI  S PŘIPOJENÍM , oka Cu pocínovná dle DIN46234</t>
  </si>
  <si>
    <t xml:space="preserve"> Do   6   mm2</t>
  </si>
  <si>
    <t xml:space="preserve"> Do  16   mm2</t>
  </si>
  <si>
    <t xml:space="preserve"> Do  35   mm2</t>
  </si>
  <si>
    <t>OCELOVÝ PÁSEK POZINKOVANÝ</t>
  </si>
  <si>
    <t>Páska 30x4 páska 30x4 (0,95 kg/m), pevně</t>
  </si>
  <si>
    <t>SR02 odbočná a spojovací</t>
  </si>
  <si>
    <t>SR03 zemnící pásek - drát</t>
  </si>
  <si>
    <t>SJ01 k zemnící tyči 2xM8</t>
  </si>
  <si>
    <t>ZEMNIČE</t>
  </si>
  <si>
    <t>ZT 2,0k zemnící tyč z křížového profilu, L 2000mm</t>
  </si>
  <si>
    <t>HODINOVE ZUCTOVACI SAZBY</t>
  </si>
  <si>
    <t xml:space="preserve"> Demontaz stavajiciho elektro zarizeni a rozvodů,včetně likvidace</t>
  </si>
  <si>
    <t>hod</t>
  </si>
  <si>
    <t xml:space="preserve"> Zauceni obsluhy</t>
  </si>
  <si>
    <t xml:space="preserve"> Zabezpeceni pracoviste</t>
  </si>
  <si>
    <t>Práce spojené s úpravou vedení MaR pod om.</t>
  </si>
  <si>
    <t>Připojení kuch. spotřebičů na síť</t>
  </si>
  <si>
    <t xml:space="preserve"> Dokončovací práce, vypínání vedení</t>
  </si>
  <si>
    <t>Spolupráce s PDS ČEZ Distribuce při zapojování a zkouškách</t>
  </si>
  <si>
    <t xml:space="preserve"> Poplatek ČEZ za připojení odběrného místa a osazení elektroměru</t>
  </si>
  <si>
    <t>kpt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</si>
  <si>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</si>
  <si>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</si>
  <si>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</si>
  <si>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</si>
  <si>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 - výchozí revize elektroinstalace vč. nových zemnících přívodů a doplnění ochranz před bleskem</t>
  </si>
  <si>
    <t xml:space="preserve"> Spoluprace s reviz.technikem</t>
  </si>
  <si>
    <t>Měření parametrů osvětlovacích soustav s vyhotovením protokolu certifikovaným technikem</t>
  </si>
  <si>
    <t>2.2 Elektromontážní materiál a práce - celkem</t>
  </si>
  <si>
    <t>Podružný materiál</t>
  </si>
  <si>
    <t>2.SILNOPROUD - celkem</t>
  </si>
  <si>
    <t>3. SLABOPROUD</t>
  </si>
  <si>
    <t>3.1 Telefonní a datové rozvody, CCTV</t>
  </si>
  <si>
    <t>Telefonní ústředna, přístroje</t>
  </si>
  <si>
    <t>Pobočková telefonní ústředna v minimální konfiguraci:_x000D_
Telefonní ústředna pro vestavbu do 19" rozvaděče config. 6/16anal./2dig.linek vzor KX-NS500NE, 1ks karta VoIP DSP(Small) vzor KX-NS5110X, 1ks karta 2 porty ISDN vzor BRI NS500 KX-NS5282X, licence pro 2 kanály SIP vnější linky, GSM brána analogového rozhranní, tarifikace pro 16 poboček_x000D_
,patch panel 50 portů telefonní, vzor KX-NS500NE</t>
  </si>
  <si>
    <t>Telefonní přístroj 3-řád. displey, digital, vzor KX-DT543X nebo ekvivalent</t>
  </si>
  <si>
    <t>Bezšňůrový pobočkový telefonní přístroj se základnou pro stolní i nástěnnou montáž , vzor KX-TG251FX nebo ekvivalent</t>
  </si>
  <si>
    <t>El. dveřní vrátný kompletní v sestavě : Vrátnik  NUVD-S2-02+ klávesnice venkovní UDV + krabice venkovní pod omítku s rámečkem a stříškou NUVD-S2MK2</t>
  </si>
  <si>
    <t>Napáječ zámku 230V/12V/1Ah vzor NZS</t>
  </si>
  <si>
    <t>Dveřní el. zámek s aretací vzor EDZ</t>
  </si>
  <si>
    <t>Instalace PbTÚ vč. všech komponentů a  naprogramování</t>
  </si>
  <si>
    <t>Telefonní ústředna, přístroje - celkem</t>
  </si>
  <si>
    <t>SK- rozváděče</t>
  </si>
  <si>
    <t>19'' rozvaděč nástěnný 27U/600x800 skleněné dveře</t>
  </si>
  <si>
    <t>Podstavec s filtrem</t>
  </si>
  <si>
    <t xml:space="preserve">Vent.j.spodní(horní)220V/60W 4 ventil. ,termostat RAL7035 </t>
  </si>
  <si>
    <t>19" napájecí panel ACAR S8/3m 8x220V-3m BK (Dodávka + montáž)</t>
  </si>
  <si>
    <t xml:space="preserve">19' zemnicí lišta horizontální </t>
  </si>
  <si>
    <t xml:space="preserve">Zemnicí svorka RAX-SV-X01-X1 </t>
  </si>
  <si>
    <t>Montážní sada M6 - 50x šroub, podložka a plovoucí matice (Dodávka + montáž)</t>
  </si>
  <si>
    <t>Patch panel 24 x RJ45 CAT6 UTP s vyvazovací lištou, 1U, vč. ukončení kabelů</t>
  </si>
  <si>
    <t>Patch panel ISDN 25 x RJ45, 1U, vč. ukončení kabelů</t>
  </si>
  <si>
    <t>19" vyvazovací panel 1U 5x plastové oko</t>
  </si>
  <si>
    <t>Záslepka 1U</t>
  </si>
  <si>
    <t>Háček 80x80 kovový</t>
  </si>
  <si>
    <t>Patch kabel UTP cat.6, 2m</t>
  </si>
  <si>
    <t>Patch kabel UTP cat.6, 1m</t>
  </si>
  <si>
    <t>Dahua switch 16x FE PoE + 2x GE (Combo) + 2x GE SFP (Combo)</t>
  </si>
  <si>
    <t>Switch 24port 100/1000, 4x SFP slot, DGS-1210-28</t>
  </si>
  <si>
    <t>UPS 19"_3000VA/2700W, 5 min, 1/1f,VI-sin, 2U vč. Nosných lišt 19" pro uchycení do rozvaděče</t>
  </si>
  <si>
    <t>Krone pásek rozpojovací</t>
  </si>
  <si>
    <t>Zásobník bleskojistek</t>
  </si>
  <si>
    <t>Bleskojistka dvoupólová</t>
  </si>
  <si>
    <t>SK- rozváděče - celkem</t>
  </si>
  <si>
    <t>Komponenty CCTV</t>
  </si>
  <si>
    <t xml:space="preserve"> IP ZÁZNAMOVÉ ZAŘÍZENÍ 4K, vzor DAHUA NVR4208-4KS2</t>
  </si>
  <si>
    <t>HDD4000S 24/7 SATA DISK</t>
  </si>
  <si>
    <t>DAHUA IPC-HDBW2221RP-ZS 2 MPX DOME IP KAMERA_x000D_
2 Mpx (Full HD) dome kamera IP exteriérová antivandal, Day / Night s mechanickým IR filtrem, Smart IR LED dosvit 30 m, 1/2,7" 2 Megapixel progressive scan CMOS, rozlišení 1920 x 1080 px @ 25 fps, citlivost 0,1 lx / F1.4 (Color), 0 lx / F1.4 (IR ON), motor zoom objektiv 2,7–12 mm / F1.4, úhel záběru 99°–37°, BLC, HLC, AWB, AGC, WDR, 3DNR, komprese H.264+ / H.264, ONVIF kompatibilní, slot na MicroSD kartu max. 128 GB, napájení 12 V DC, 833 mA, PoE, pracovní teplota od -30 °C do +60 °C, IP 67, IK 10, rozměry ø 122 × 88,9 mm, hmotnost 0,4 kg, nástěnná/stropní montáž</t>
  </si>
  <si>
    <t>Přídavný límec pro kamery PFA137</t>
  </si>
  <si>
    <t xml:space="preserve"> LED monitor 16" vzor ASUS VT168N , mantáž na zeď</t>
  </si>
  <si>
    <t>DAHUA NVR2108-S2 IP, zařízení bez záznamu pro zobrazení požadovaných IP kamer na pracovišti, montáž do krabice pod monitor</t>
  </si>
  <si>
    <t>Konektor RJ45 na drát</t>
  </si>
  <si>
    <t>Naprogramování, odzkoušení, zaškolení</t>
  </si>
  <si>
    <t>kpl</t>
  </si>
  <si>
    <t>Komponenty CCTV - celkem</t>
  </si>
  <si>
    <t>Strukturovaná kabeláž, CCTV - kabelové trasy</t>
  </si>
  <si>
    <t>LH 60X40 LIŠTA HRANATÁ (2m v kartonu)</t>
  </si>
  <si>
    <t>SDĚLOVACÍ KABEL TWIST PAIR</t>
  </si>
  <si>
    <t>Kabel UTP Cat.6, LSOH plášť 332-1, zatažení</t>
  </si>
  <si>
    <t>KABEL SDĚLOVACÍ,STÁČ.PÁRY,</t>
  </si>
  <si>
    <t>IZOLACE PVC</t>
  </si>
  <si>
    <t>SYKY  5 x 2 x 0,5 zatažení</t>
  </si>
  <si>
    <t>Datové zásuvky</t>
  </si>
  <si>
    <t>Datová dvojzásuvka 2xRj45 Cat.6 nestíněné  /UTP 110 IDC zapojení 568B - "Leadframe Jack, vzor design UNICA nebo ekvivalent</t>
  </si>
  <si>
    <t>Strukturovaná kabeláž, CCTV-kabelové trasy - celkem</t>
  </si>
  <si>
    <t>SK - měření, certifikace</t>
  </si>
  <si>
    <t>Měření metalických kabelů, stejnosměrné a střdavé</t>
  </si>
  <si>
    <t>pár</t>
  </si>
  <si>
    <t>Certifikaní měření cat.6</t>
  </si>
  <si>
    <t>Montáž rozváděče SK</t>
  </si>
  <si>
    <t>Revize silové části vč. jističe, kabel</t>
  </si>
  <si>
    <t>SK - měření, instalace, certifikace - celkem</t>
  </si>
  <si>
    <t>3.1 Telefonní a datové rozvody, CCTV  - celkem</t>
  </si>
  <si>
    <t>3.2 Domovní signalizace</t>
  </si>
  <si>
    <t>SYKY  3 x 2 x 0,5 , zatažení</t>
  </si>
  <si>
    <t>SYKY  5 x 2 x 0,5 , zatažení</t>
  </si>
  <si>
    <t>Zapojení vícepárových kabelů do 25p. (1 pár na 1 konci)</t>
  </si>
  <si>
    <t>KOMPONENTY SYSTÉMU PRO DOMOVNÍ KOMUNIKACI domácí telefon, Urmet nebo ekvivalent</t>
  </si>
  <si>
    <t>Síťový napaječ na DIN lištu pro tl. řady 1140/12 a vnitřní komunikaci, montáž do silového rozvaděče R1.2</t>
  </si>
  <si>
    <t>Telefon domácí analog. bílý, nástěnné provedení, typ 1140/12 nebo ekvivalent pro vnitřní komunikaci 3 přístrojů</t>
  </si>
  <si>
    <t>3.2 Domovní signalizace - celkem</t>
  </si>
  <si>
    <t>3.3 EZS</t>
  </si>
  <si>
    <t>Komponenty</t>
  </si>
  <si>
    <t xml:space="preserve">Komponenty EZS </t>
  </si>
  <si>
    <t>Základní deska pro 192 zón, 999 kódů, 8 podsystémů, 2048 událostí, 4 x PGM opto-relé + 1 x PGM relé + relé pro sirénu, 8 x 2 zóny na desce</t>
  </si>
  <si>
    <t>Velký univerzální plechový box pro ústředny a další komponenty, příprava na druhý TAMPER proti sejmutí ze zdi vč. trafa 80VA</t>
  </si>
  <si>
    <t>Textová klávesnice LCD se dvěma řádky, nový plochý design, dotykové klávesy s kapacitním senzorem, česká verze, 1 klávesnicová zóna, 1PGM na desce, modré podsvícení, bílá barva</t>
  </si>
  <si>
    <t>Modul pro komunikaci přes LAN/Internet, protokol HTTPS, emaily s podporou SSL, pro řady SP/MG/EVO - dálkové programování pomocí SW WINLOAD/BABYWARE/NEWARE, ovládání uživatelem přes obyčejný web prohlížeč EXPLORER nebo MOZILLA (zapnutí/vypnutí/prohlížení stavu/64 událostí historie), zasílání e-mailů uživatelům (zapnutí, vypnutí, poplach, porucha), 2 programovatelné vstupy/výstupy</t>
  </si>
  <si>
    <t>Kabel COMCABLE</t>
  </si>
  <si>
    <t>Komunikátor GSM/GPRS pro řady SP/MG/EVO se signalizačními LED, přenos formátů na PCO v pásmu GSM i GPRS, dálkové programování přes GPRS a WinLoad/Babyware/NEware (48 Kbit/s), SMS zprávy uživateli - poplachy na zóně včetně popisů, zapnutí, vypnutí, poruchy, umožňuje připojit hlasový modul VDMP3 pro přenos hlasových zpráv a dálkové uživatelské ovládání ústředny, 16 telefonních čísel pro sms zprávy, ovládání výstupů na ústředně až do počtu 8 přes VDMP a tónovou volbu, česká verze, anténa a plechový box součástí dodávky</t>
  </si>
  <si>
    <t>AKU 12V/17Ah se šroubovými svorkami M5 a životností až 5 let, VdS</t>
  </si>
  <si>
    <t>BELL-TEC STANDARD zálohovaná venkovní siréna</t>
  </si>
  <si>
    <t>Nezálohovaná plastová vnitřní siréna 110dB/1m s červeným majákem</t>
  </si>
  <si>
    <t>Expander s 8 x 2 zónami s ATZ připojitelný na sběrnici, 1 x PGM výstup</t>
  </si>
  <si>
    <t>Plechový box pro až 5x expander vč. tamper kontaktů</t>
  </si>
  <si>
    <t>Spínaný zdroj v kovovém krytu 13,8 Vss / 5A s reléovými výstupy a odpojovačem, prostor pro AKU až 40Ah</t>
  </si>
  <si>
    <t>PIR detektor s půlkulovou čočkou a dosahem 12m včetně držáku, st.2</t>
  </si>
  <si>
    <t>Magnetický kontakt, st.2</t>
  </si>
  <si>
    <t>Krabice propojovací s tamper kontaktem, st.2</t>
  </si>
  <si>
    <t>Revize vč. funkční zkoušky</t>
  </si>
  <si>
    <t>Podružný a spojovací materiál, popis panelů</t>
  </si>
  <si>
    <t>Komponenty - celkem</t>
  </si>
  <si>
    <t>Elektroinstalační materiál a práce</t>
  </si>
  <si>
    <t>Kabel FTP Cat.6, stíněný, LSOH plášť, zatažení</t>
  </si>
  <si>
    <t>J-Y(St)Y 4x2x0,8 , zatažení</t>
  </si>
  <si>
    <t>Elektroinstalační materiál a práce - celkem</t>
  </si>
  <si>
    <t>3.3 EZS - celkem</t>
  </si>
  <si>
    <t xml:space="preserve">  Demontáž stávajících slaboproudých rozvodů a zařízení</t>
  </si>
  <si>
    <t>SLABOPROUD - celkem</t>
  </si>
  <si>
    <t>4. STAVEBNÍ VÝPOMOC A SOUVISEJÍCÍ ČINNOSTI</t>
  </si>
  <si>
    <t xml:space="preserve">4.1 Stavební výpomoc </t>
  </si>
  <si>
    <t>VYVRTÁNÍ KAPES VE ZDIVU</t>
  </si>
  <si>
    <t>BETONOVÉM PRO KRABICE</t>
  </si>
  <si>
    <t xml:space="preserve"> 100x100x50 mm</t>
  </si>
  <si>
    <t xml:space="preserve"> 150x150x100 mm</t>
  </si>
  <si>
    <t>VYVRTÁNÍ OTVORU VE ZDIVU</t>
  </si>
  <si>
    <t>BETONOVÉM DO PRUMERU 60mm</t>
  </si>
  <si>
    <t xml:space="preserve"> Stena do 150mm</t>
  </si>
  <si>
    <t xml:space="preserve"> Stena do 300mm</t>
  </si>
  <si>
    <t xml:space="preserve"> Stena do 450-600mm</t>
  </si>
  <si>
    <t>VYSEKANI RYH PRO VODICE</t>
  </si>
  <si>
    <t>V OMITCE STROPU</t>
  </si>
  <si>
    <t xml:space="preserve"> Sire 30 mm</t>
  </si>
  <si>
    <t>VÝŘEZ RYH VE ZDIVU</t>
  </si>
  <si>
    <t>BETONOVÉM - HLOUBKA 30mm</t>
  </si>
  <si>
    <t xml:space="preserve"> Sire 70 mm</t>
  </si>
  <si>
    <t xml:space="preserve"> Sire 150 mm</t>
  </si>
  <si>
    <t>BETONOVÉM - HLOUBKA 50mm</t>
  </si>
  <si>
    <t>VÝŘEZ RYH VE ZDIVU BETONOVÉM NEBO PODLAZE</t>
  </si>
  <si>
    <t>HLOUBKA 120mm</t>
  </si>
  <si>
    <t xml:space="preserve"> Sire 200 mm</t>
  </si>
  <si>
    <t>VYVRTÁNÍ PROSTUPU VE STĚNĚ ČI STROPU   BETONOVÉM DO PRŮMĚRU 100mm</t>
  </si>
  <si>
    <t>BOURANI ZDIVA</t>
  </si>
  <si>
    <t xml:space="preserve"> Stena do tl. 600mm</t>
  </si>
  <si>
    <t>m3</t>
  </si>
  <si>
    <t xml:space="preserve">ZAZDIVKA KAPES PO PŮVODNÍCH KRABICÍCH </t>
  </si>
  <si>
    <t>ve zdivu do plochy 1,0 dm2</t>
  </si>
  <si>
    <t>ZAZDIVKY OTVORŮ VE ZDIVU O PLOŠE DO 2,25dm2</t>
  </si>
  <si>
    <t>Stena do 300mm</t>
  </si>
  <si>
    <t>ZABETONOVANI OTVORU O PLOSE</t>
  </si>
  <si>
    <t>DO 0.25 m2 VE STROPU</t>
  </si>
  <si>
    <t xml:space="preserve"> Vcetne vyztuze</t>
  </si>
  <si>
    <t>HRUBA VYPLN RYH MALTOU</t>
  </si>
  <si>
    <t xml:space="preserve"> Jakekoliv sire</t>
  </si>
  <si>
    <t>OMITKA RYH VE STENACH MALTOU</t>
  </si>
  <si>
    <t xml:space="preserve"> Sire do 150 mm</t>
  </si>
  <si>
    <t>OMITKA RYH VE STROPECH MALTOU</t>
  </si>
  <si>
    <t>LESENI LEHKE PRACOVNI O VYSCE LEŠEŇOVÉ PODLAHY</t>
  </si>
  <si>
    <t xml:space="preserve"> Do 3.5 m ve schodišť.prostoru</t>
  </si>
  <si>
    <t>DOZDÍVKY OTVORŮ PO VYBOURANÝCH ROZVADĚČÍCH, VYZDĚNÍ NIK PRO NOVÉ SKŘÍNĚ</t>
  </si>
  <si>
    <t xml:space="preserve">Příčka tl. 75mmz pórobetonových přesných hladkých příčkovek </t>
  </si>
  <si>
    <t xml:space="preserve">Příčka tl. 100mmz pórobetonových přesných hladkých příčkovek </t>
  </si>
  <si>
    <t>Omítka vápennocementová hrubá, jednovrstvá, tloušťky do 10mm</t>
  </si>
  <si>
    <t>Omítka vápennocementová hladká, jednovrstvá, tloušťky do 5mm</t>
  </si>
  <si>
    <t>OPRAVY VYBOURANÝCH OBKLADŮ STĚN</t>
  </si>
  <si>
    <t>Obklad stěn bělninový 20/20cm, vč. přípravy podkladu, spárování</t>
  </si>
  <si>
    <t>STAVEBNÍ ÚPRAVY míst.č.2.04</t>
  </si>
  <si>
    <t>Vybourání stávajcí montované příčky</t>
  </si>
  <si>
    <t>SDK PŘÍČKA TL. 75mm S DVOJITÝM OPLÁŠTĚNÍM CW75, SDK  desky tl. 12,5mm, izolace DEKWOOL TL.60mm</t>
  </si>
  <si>
    <t>JEDNOKŘÍDLÁ OCELOVÁ ZÁRUBEŇ SHM 80P DO SDK PŘÍČKY TL.75mm, LEVÁ,Š. 800mm, V.1970mm, BÍLÝ SYNTETICKÝ SVRCHNÍ NÁTĚR</t>
  </si>
  <si>
    <t>INTERIEROVÉ DVEŘE PLNÉ, Š. 800mm, V.1970mm,LEVÉ, MATERIÁL KOMPOZITNÍ DŘEVO, NÁTĚR BÍLÝ EMAIL, VČ. DVEŘNÍHO KOVÁNÍ/NIKL A VLOŽKOVÉHO ZÁMKU S CYLINDRICKOU VLOŽKOU FAB</t>
  </si>
  <si>
    <t>NADSVĚTLÍK 800/850mm, PROSKLENÍ ČIRÝM SKLEM TL.6mm, RÁM AL OKENNÍ PROFIL, BÍLÝ KOMAX LAK</t>
  </si>
  <si>
    <t>VÝMALBA STĚN A STROPŮ</t>
  </si>
  <si>
    <t>Příprava stěn a stropů před malbou podle potřeby odprášením nebo mytím</t>
  </si>
  <si>
    <t>Odstranění původních nátěrů škrábáním, vytmelení děr a nerovností</t>
  </si>
  <si>
    <t>Vnitřní malby stěn bezprašným omývatelným nátěrem barvy bílé nebo dle výběru objednatele, 1x základní vrstva, 1x sytá krycí vrstva, včetně nátěrových hmot,nátěr.hmoty musí odpovídat hygienic. požadavkům pro školské stavby</t>
  </si>
  <si>
    <t>Vnitřní malby stropů bezprašným omývatelným nátěrem barvy bílé nebo dle výběru objednatele, 1x základní vrstva, 1x sytá krycí vrstva, včetně nátěrových hmot,nátěr.hmoty musí odpovídat hygienic. požadavkům pro školské stavby</t>
  </si>
  <si>
    <t>Omývatelný nátěr soklů 2-vrstvý (olejový nebo akryl.), barev.odstín dle výběru uživatele</t>
  </si>
  <si>
    <t>Hrubý úklid budov zametáním s přesunem odpadu</t>
  </si>
  <si>
    <t xml:space="preserve">Likvidace odpadu s odvozem do 20km </t>
  </si>
  <si>
    <t>t</t>
  </si>
  <si>
    <t>Stavební výpomoc - celkem</t>
  </si>
  <si>
    <t>4.2 Související činnosti</t>
  </si>
  <si>
    <t>Zakrytí podlahových ploch vlnitou papírovou lepenkou a PVC folií, odstranění zakrytí</t>
  </si>
  <si>
    <t>Čištení budov mytím - ploch dveří vč.rámů, obkladů stěn, ploch vest. nábytku</t>
  </si>
  <si>
    <t>Čištení budov mytím - ploch oken vč. rámů</t>
  </si>
  <si>
    <t>Mokrý úklid podlahových ploch</t>
  </si>
  <si>
    <t>Vyčištění a položení koberců</t>
  </si>
  <si>
    <t>Odklizení a zakrytí nábytku, opětné nastěhování, očista + úklid</t>
  </si>
  <si>
    <t>Pronájem 2ks kontejnerů na uskladnění mobiliáře - skladový kontejner SK 1103089, vč. dopravy z místa uskladnění na stavbu a zpět (2x16km), naložení a vyložení, náklady na zapujční dobu 2 měsíce</t>
  </si>
  <si>
    <t>Související činnosti - celkem</t>
  </si>
  <si>
    <t>Stavební výpomoc a související činnosti - celkem</t>
  </si>
  <si>
    <t>5. ZEMNÍ PRÁCE</t>
  </si>
  <si>
    <t>Zemní práce pro uzemnění a bleskosvod</t>
  </si>
  <si>
    <t>VYTÝČENÍ TRATI</t>
  </si>
  <si>
    <t xml:space="preserve"> Venkovní vedení nn v nepřehledném terénu</t>
  </si>
  <si>
    <t>HLOUBENÍ KABELOVÉ RÝHY V ZEMNÍNĚ TŘÍDY 3</t>
  </si>
  <si>
    <t xml:space="preserve"> Šíře 350mm,hloubka 700mm</t>
  </si>
  <si>
    <t>ZÁHOZ KABEL.RÝHY-ZEMINA TŘ.3</t>
  </si>
  <si>
    <t>PROVIZORNÍ ÚPRAVA TERÉNU</t>
  </si>
  <si>
    <t>V PŘÍRODNÍ ZEMINĚ</t>
  </si>
  <si>
    <t xml:space="preserve"> Zemina třídy 3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</si>
  <si>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</si>
  <si>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</si>
  <si>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</si>
  <si>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</si>
  <si>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</si>
  <si>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</si>
  <si>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</si>
  <si>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</si>
  <si>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</si>
  <si>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</si>
  <si>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</si>
  <si>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</si>
  <si>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1,00% z nátěrů a zemních prací</t>
  </si>
  <si>
    <t>Mezisoučet 2</t>
  </si>
  <si>
    <t>Dodav. dokumentace 1,00%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</si>
  <si>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</si>
  <si>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</si>
  <si>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</si>
  <si>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</si>
  <si>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</si>
  <si>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</si>
  <si>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</si>
  <si>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</si>
  <si>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</si>
  <si>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</si>
  <si>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0%</t>
  </si>
  <si>
    <t>Náklady celkem s DPH</t>
  </si>
  <si>
    <t>Roční nárůst cen 0,00%</t>
  </si>
  <si>
    <t>Součty odstavců</t>
  </si>
  <si>
    <t xml:space="preserve">  2.1 Svítidla a světelné zdroje</t>
  </si>
  <si>
    <t xml:space="preserve">  2.2 Elektromontážní materiál a práce</t>
  </si>
  <si>
    <t xml:space="preserve">  3.1 Telefonní a datové rozvody, CCTV</t>
  </si>
  <si>
    <t xml:space="preserve">    Telefonní ústředna, přístroje</t>
  </si>
  <si>
    <t xml:space="preserve">    SK- rozváděče</t>
  </si>
  <si>
    <t xml:space="preserve">    Komponenty CCTV</t>
  </si>
  <si>
    <t xml:space="preserve">    Strukturovaná kabeláž, CCTV - kabelové trasy</t>
  </si>
  <si>
    <t xml:space="preserve">    SK - měření, certifikace</t>
  </si>
  <si>
    <t xml:space="preserve">  3.2 Domovní signalizace</t>
  </si>
  <si>
    <t xml:space="preserve">  3.3 EZS</t>
  </si>
  <si>
    <t xml:space="preserve">    Komponenty</t>
  </si>
  <si>
    <t xml:space="preserve">    Elektroinstalační materiál a práce</t>
  </si>
  <si>
    <t xml:space="preserve">  4.1 Stavební výpomoc </t>
  </si>
  <si>
    <t xml:space="preserve">  4.2 Související činnosti</t>
  </si>
  <si>
    <t>MŠ Ukrajinská 1530-1531, Ostrava-Poruba</t>
  </si>
  <si>
    <t>Rekonstrukce elektroinstalace</t>
  </si>
  <si>
    <t>Ing.Novák</t>
  </si>
  <si>
    <t>Ing.Nzdeněk Novák - NOVEL, A.Gavlase 111/32, 700 30 Ostrava</t>
  </si>
  <si>
    <t>15.7.2017</t>
  </si>
  <si>
    <t>6/2017</t>
  </si>
  <si>
    <t>02.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</si>
</sst>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left" wrapText="1"/>
    </xf>
    <xf numFmtId="49" fontId="5" fillId="6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left"/>
    </xf>
    <xf numFmtId="0" fontId="0" fillId="0" borderId="1" xfId="0" applyFont="1" applyBorder="1"/>
    <xf numFmtId="0" fontId="0" fillId="0" borderId="0" xfId="0" applyFont="1" applyProtection="1"/>
    <xf numFmtId="0" fontId="0" fillId="0" borderId="0" xfId="0" applyFont="1"/>
    <xf numFmtId="49" fontId="3" fillId="3" borderId="1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9" fontId="0" fillId="0" borderId="0" xfId="0" applyNumberFormat="1" applyFont="1" applyAlignment="1">
      <alignment wrapText="1"/>
    </xf>
    <xf numFmtId="49" fontId="0" fillId="0" borderId="0" xfId="0" applyNumberFormat="1" applyFont="1"/>
    <xf numFmtId="4" fontId="0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zoomScaleNormal="100" workbookViewId="0">
      <selection activeCell="B16" sqref="B16"/>
    </sheetView>
  </sheetViews>
  <sheetFormatPr defaultRowHeight="15" x14ac:dyDescent="0.25"/>
  <cols>
    <col min="1" max="1" width="28" style="1" bestFit="1" customWidth="1"/>
    <col min="2" max="2" width="67.42578125" style="1" bestFit="1" customWidth="1"/>
    <col min="3" max="3" width="0" hidden="1" customWidth="1"/>
    <col min="4" max="4" width="0" style="8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ht="15.75" x14ac:dyDescent="0.25">
      <c r="A2" s="2" t="s">
        <v>2</v>
      </c>
      <c r="B2" s="4" t="s">
        <v>488</v>
      </c>
      <c r="C2" s="3"/>
    </row>
    <row r="3" spans="1:3" x14ac:dyDescent="0.25">
      <c r="A3" s="2" t="s">
        <v>3</v>
      </c>
      <c r="B3" s="5" t="s">
        <v>482</v>
      </c>
      <c r="C3" s="3"/>
    </row>
    <row r="4" spans="1:3" x14ac:dyDescent="0.25">
      <c r="A4" s="2" t="s">
        <v>4</v>
      </c>
      <c r="B4" s="5" t="s">
        <v>483</v>
      </c>
      <c r="C4" s="3"/>
    </row>
    <row r="5" spans="1:3" x14ac:dyDescent="0.25">
      <c r="A5" s="2" t="s">
        <v>5</v>
      </c>
      <c r="B5" s="5" t="s">
        <v>6</v>
      </c>
      <c r="C5" s="3"/>
    </row>
    <row r="6" spans="1:3" x14ac:dyDescent="0.25">
      <c r="A6" s="2" t="s">
        <v>7</v>
      </c>
      <c r="B6" s="5" t="s">
        <v>8</v>
      </c>
      <c r="C6" s="3"/>
    </row>
    <row r="7" spans="1:3" x14ac:dyDescent="0.25">
      <c r="A7" s="2" t="s">
        <v>9</v>
      </c>
      <c r="B7" s="5" t="s">
        <v>10</v>
      </c>
      <c r="C7" s="3"/>
    </row>
    <row r="8" spans="1:3" x14ac:dyDescent="0.25">
      <c r="A8" s="2" t="s">
        <v>11</v>
      </c>
      <c r="B8" s="5" t="s">
        <v>10</v>
      </c>
      <c r="C8" s="3"/>
    </row>
    <row r="9" spans="1:3" x14ac:dyDescent="0.25">
      <c r="A9" s="2" t="s">
        <v>12</v>
      </c>
      <c r="B9" s="5" t="s">
        <v>484</v>
      </c>
      <c r="C9" s="3"/>
    </row>
    <row r="10" spans="1:3" x14ac:dyDescent="0.25">
      <c r="A10" s="2" t="s">
        <v>13</v>
      </c>
      <c r="B10" s="5" t="s">
        <v>10</v>
      </c>
      <c r="C10" s="3"/>
    </row>
    <row r="11" spans="1:3" x14ac:dyDescent="0.25">
      <c r="A11" s="2" t="s">
        <v>14</v>
      </c>
      <c r="B11" s="5" t="s">
        <v>486</v>
      </c>
      <c r="C11" s="3"/>
    </row>
    <row r="12" spans="1:3" x14ac:dyDescent="0.25">
      <c r="A12" s="2" t="s">
        <v>15</v>
      </c>
      <c r="B12" s="5" t="s">
        <v>485</v>
      </c>
      <c r="C12" s="3"/>
    </row>
    <row r="13" spans="1:3" x14ac:dyDescent="0.25">
      <c r="A13" s="2" t="s">
        <v>16</v>
      </c>
      <c r="B13" s="5" t="s">
        <v>487</v>
      </c>
      <c r="C13" s="3"/>
    </row>
    <row r="14" spans="1:3" x14ac:dyDescent="0.25">
      <c r="A14" s="2" t="s">
        <v>17</v>
      </c>
      <c r="B14" s="5" t="s">
        <v>18</v>
      </c>
      <c r="C14" s="3"/>
    </row>
    <row r="15" spans="1:3" x14ac:dyDescent="0.25">
      <c r="A15" s="2" t="s">
        <v>10</v>
      </c>
      <c r="B15" s="2" t="s">
        <v>10</v>
      </c>
      <c r="C15" s="3"/>
    </row>
    <row r="16" spans="1:3" x14ac:dyDescent="0.25">
      <c r="A16" s="2" t="s">
        <v>19</v>
      </c>
      <c r="B16" s="6" t="s">
        <v>20</v>
      </c>
      <c r="C16" s="3"/>
    </row>
    <row r="17" spans="1:3" x14ac:dyDescent="0.25">
      <c r="A17" s="2" t="s">
        <v>21</v>
      </c>
      <c r="B17" s="6" t="s">
        <v>22</v>
      </c>
      <c r="C17" s="3"/>
    </row>
    <row r="18" spans="1:3" x14ac:dyDescent="0.25">
      <c r="A18" s="2" t="s">
        <v>23</v>
      </c>
      <c r="B18" s="6" t="s">
        <v>24</v>
      </c>
      <c r="C18" s="3"/>
    </row>
    <row r="19" spans="1:3" x14ac:dyDescent="0.25">
      <c r="A19" s="2" t="s">
        <v>25</v>
      </c>
      <c r="B19" s="6" t="s">
        <v>22</v>
      </c>
      <c r="C19" s="3"/>
    </row>
    <row r="20" spans="1:3" x14ac:dyDescent="0.25">
      <c r="A20" s="2" t="s">
        <v>26</v>
      </c>
      <c r="B20" s="6" t="s">
        <v>22</v>
      </c>
      <c r="C20" s="3"/>
    </row>
    <row r="21" spans="1:3" x14ac:dyDescent="0.25">
      <c r="A21" s="2" t="s">
        <v>27</v>
      </c>
      <c r="B21" s="6" t="s">
        <v>28</v>
      </c>
      <c r="C21" s="3"/>
    </row>
    <row r="22" spans="1:3" x14ac:dyDescent="0.25">
      <c r="A22" s="2" t="s">
        <v>29</v>
      </c>
      <c r="B22" s="6" t="s">
        <v>28</v>
      </c>
      <c r="C22" s="3"/>
    </row>
    <row r="23" spans="1:3" x14ac:dyDescent="0.25">
      <c r="A23" s="2" t="s">
        <v>30</v>
      </c>
      <c r="B23" s="6" t="s">
        <v>31</v>
      </c>
      <c r="C23" s="3"/>
    </row>
    <row r="24" spans="1:3" x14ac:dyDescent="0.25">
      <c r="A24" s="2" t="s">
        <v>32</v>
      </c>
      <c r="B24" s="6" t="s">
        <v>28</v>
      </c>
      <c r="C24" s="3"/>
    </row>
    <row r="25" spans="1:3" x14ac:dyDescent="0.25">
      <c r="A25" s="2" t="s">
        <v>33</v>
      </c>
      <c r="B25" s="6" t="s">
        <v>28</v>
      </c>
      <c r="C25" s="3"/>
    </row>
    <row r="26" spans="1:3" x14ac:dyDescent="0.25">
      <c r="A26" s="2" t="s">
        <v>34</v>
      </c>
      <c r="B26" s="6" t="s">
        <v>35</v>
      </c>
      <c r="C26" s="3"/>
    </row>
    <row r="27" spans="1:3" x14ac:dyDescent="0.25">
      <c r="A27" s="2" t="s">
        <v>36</v>
      </c>
      <c r="B27" s="6" t="s">
        <v>28</v>
      </c>
      <c r="C27" s="3"/>
    </row>
    <row r="28" spans="1:3" x14ac:dyDescent="0.25">
      <c r="A28" s="2" t="s">
        <v>37</v>
      </c>
      <c r="B28" s="6" t="s">
        <v>28</v>
      </c>
      <c r="C28" s="3"/>
    </row>
    <row r="29" spans="1:3" x14ac:dyDescent="0.25">
      <c r="A29" s="2" t="s">
        <v>38</v>
      </c>
      <c r="B29" s="6" t="s">
        <v>28</v>
      </c>
      <c r="C29" s="3"/>
    </row>
    <row r="30" spans="1:3" x14ac:dyDescent="0.25">
      <c r="A30" s="2" t="s">
        <v>39</v>
      </c>
      <c r="B30" s="6" t="s">
        <v>28</v>
      </c>
      <c r="C30" s="3"/>
    </row>
    <row r="31" spans="1:3" ht="26.25" x14ac:dyDescent="0.25">
      <c r="A31" s="7" t="s">
        <v>40</v>
      </c>
      <c r="B31" s="6" t="s">
        <v>41</v>
      </c>
      <c r="C31" s="3"/>
    </row>
    <row r="32" spans="1:3" x14ac:dyDescent="0.25">
      <c r="A32" s="2" t="s">
        <v>42</v>
      </c>
      <c r="B32" s="6" t="s">
        <v>43</v>
      </c>
      <c r="C32" s="3"/>
    </row>
    <row r="33" spans="1:2" x14ac:dyDescent="0.25">
      <c r="A33" s="1" t="s">
        <v>44</v>
      </c>
      <c r="B33" s="1">
        <v>3</v>
      </c>
    </row>
    <row r="34" spans="1:2" x14ac:dyDescent="0.25">
      <c r="A34" s="1" t="s">
        <v>45</v>
      </c>
      <c r="B34" s="1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&amp;CMŠ Ukrajinská 1530-1531, Ostrava-Poruba
Rekonstrukce elektroinstalace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G36" sqref="G36"/>
    </sheetView>
  </sheetViews>
  <sheetFormatPr defaultRowHeight="15" x14ac:dyDescent="0.25"/>
  <cols>
    <col min="1" max="1" width="40.140625" style="1" bestFit="1" customWidth="1"/>
    <col min="2" max="2" width="11.28515625" style="9" bestFit="1" customWidth="1"/>
    <col min="3" max="3" width="15.7109375" style="9" customWidth="1"/>
    <col min="4" max="4" width="0" hidden="1" customWidth="1"/>
    <col min="6" max="6" width="0" style="8" hidden="1" customWidth="1"/>
  </cols>
  <sheetData>
    <row r="1" spans="1:4" x14ac:dyDescent="0.25">
      <c r="A1" s="2" t="s">
        <v>0</v>
      </c>
      <c r="B1" s="10" t="s">
        <v>440</v>
      </c>
      <c r="C1" s="10" t="s">
        <v>441</v>
      </c>
      <c r="D1" s="3"/>
    </row>
    <row r="2" spans="1:4" x14ac:dyDescent="0.25">
      <c r="A2" s="5" t="s">
        <v>442</v>
      </c>
      <c r="B2" s="13"/>
      <c r="C2" s="13"/>
      <c r="D2" s="3"/>
    </row>
    <row r="3" spans="1:4" x14ac:dyDescent="0.25">
      <c r="A3" s="2" t="s">
        <v>443</v>
      </c>
      <c r="B3" s="12">
        <f>('Položkový soupis'!E10)</f>
        <v>0</v>
      </c>
      <c r="C3" s="12"/>
      <c r="D3" s="3"/>
    </row>
    <row r="4" spans="1:4" x14ac:dyDescent="0.25">
      <c r="A4" s="2" t="s">
        <v>444</v>
      </c>
      <c r="B4" s="12" t="e">
        <f>B3 * Parametry!B16 / 100</f>
        <v>#VALUE!</v>
      </c>
      <c r="C4" s="12" t="e">
        <f>B3 * Parametry!B17 / 100</f>
        <v>#VALUE!</v>
      </c>
      <c r="D4" s="3"/>
    </row>
    <row r="5" spans="1:4" x14ac:dyDescent="0.25">
      <c r="A5" s="2" t="s">
        <v>445</v>
      </c>
      <c r="B5" s="12"/>
      <c r="C5" s="12">
        <f>('Položkový soupis'!E205+'Položkový soupis'!E336) + 0</f>
        <v>0</v>
      </c>
      <c r="D5" s="3"/>
    </row>
    <row r="6" spans="1:4" x14ac:dyDescent="0.25">
      <c r="A6" s="2" t="s">
        <v>446</v>
      </c>
      <c r="B6" s="12"/>
      <c r="C6" s="12">
        <f>('Položkový soupis'!G10) + ('Položkový soupis'!G205+'Položkový soupis'!G336) + 0</f>
        <v>0</v>
      </c>
      <c r="D6" s="3"/>
    </row>
    <row r="7" spans="1:4" x14ac:dyDescent="0.25">
      <c r="A7" s="6" t="s">
        <v>447</v>
      </c>
      <c r="B7" s="16" t="e">
        <f>B3 + B4</f>
        <v>#VALUE!</v>
      </c>
      <c r="C7" s="16" t="e">
        <f>C3 + C4 + C5 + C6</f>
        <v>#VALUE!</v>
      </c>
      <c r="D7" s="3"/>
    </row>
    <row r="8" spans="1:4" x14ac:dyDescent="0.25">
      <c r="A8" s="2" t="s">
        <v>448</v>
      </c>
      <c r="B8" s="12"/>
      <c r="C8" s="12" t="e">
        <f>(C5 + C6) * Parametry!B18 / 100</f>
        <v>#VALUE!</v>
      </c>
      <c r="D8" s="3"/>
    </row>
    <row r="9" spans="1:4" x14ac:dyDescent="0.25">
      <c r="A9" s="2" t="s">
        <v>449</v>
      </c>
      <c r="B9" s="12"/>
      <c r="C9" s="12">
        <f>0 + 0</f>
        <v>0</v>
      </c>
      <c r="D9" s="3"/>
    </row>
    <row r="10" spans="1:4" x14ac:dyDescent="0.25">
      <c r="A10" s="2" t="s">
        <v>450</v>
      </c>
      <c r="B10" s="12"/>
      <c r="C10" s="12">
        <f>('Položkový soupis'!E428+'Položkový soupis'!E415) + ('Položkový soupis'!G428+'Položkový soupis'!G415)</f>
        <v>0</v>
      </c>
      <c r="D10" s="3"/>
    </row>
    <row r="11" spans="1:4" x14ac:dyDescent="0.25">
      <c r="A11" s="2" t="s">
        <v>451</v>
      </c>
      <c r="B11" s="12"/>
      <c r="C11" s="12" t="e">
        <f>(C9 + C10) * Parametry!B19 / 100</f>
        <v>#VALUE!</v>
      </c>
      <c r="D11" s="3"/>
    </row>
    <row r="12" spans="1:4" x14ac:dyDescent="0.25">
      <c r="A12" s="6" t="s">
        <v>452</v>
      </c>
      <c r="B12" s="16" t="e">
        <f>B7</f>
        <v>#VALUE!</v>
      </c>
      <c r="C12" s="16" t="e">
        <f>C7 + C8 + C9 + C10 + C11</f>
        <v>#VALUE!</v>
      </c>
      <c r="D12" s="3"/>
    </row>
    <row r="13" spans="1:4" x14ac:dyDescent="0.25">
      <c r="A13" s="2" t="s">
        <v>453</v>
      </c>
      <c r="B13" s="12"/>
      <c r="C13" s="12" t="e">
        <f>(B12 + C12) * Parametry!B20 / 100</f>
        <v>#VALUE!</v>
      </c>
      <c r="D13" s="3"/>
    </row>
    <row r="14" spans="1:4" x14ac:dyDescent="0.25">
      <c r="A14" s="2" t="s">
        <v>454</v>
      </c>
      <c r="B14" s="12"/>
      <c r="C14" s="12" t="e">
        <f>(B12 + C12) * Parametry!B21 / 100</f>
        <v>#VALUE!</v>
      </c>
      <c r="D14" s="3"/>
    </row>
    <row r="15" spans="1:4" x14ac:dyDescent="0.25">
      <c r="A15" s="2" t="s">
        <v>455</v>
      </c>
      <c r="B15" s="12"/>
      <c r="C15" s="12" t="e">
        <f>(B7 + C7) * Parametry!B22 / 100</f>
        <v>#VALUE!</v>
      </c>
      <c r="D15" s="3"/>
    </row>
    <row r="16" spans="1:4" x14ac:dyDescent="0.25">
      <c r="A16" s="5" t="s">
        <v>456</v>
      </c>
      <c r="B16" s="13"/>
      <c r="C16" s="13" t="e">
        <f>B12 + C12 + C13 + C14 + C15</f>
        <v>#VALUE!</v>
      </c>
      <c r="D16" s="3"/>
    </row>
    <row r="17" spans="1:4" x14ac:dyDescent="0.25">
      <c r="A17" s="2" t="s">
        <v>10</v>
      </c>
      <c r="B17" s="12"/>
      <c r="C17" s="12"/>
      <c r="D17" s="3"/>
    </row>
    <row r="18" spans="1:4" x14ac:dyDescent="0.25">
      <c r="A18" s="5" t="s">
        <v>457</v>
      </c>
      <c r="B18" s="13"/>
      <c r="C18" s="13"/>
      <c r="D18" s="3"/>
    </row>
    <row r="19" spans="1:4" x14ac:dyDescent="0.25">
      <c r="A19" s="2" t="s">
        <v>458</v>
      </c>
      <c r="B19" s="12"/>
      <c r="C19" s="12" t="e">
        <f>C12 * Parametry!B23 / 100</f>
        <v>#VALUE!</v>
      </c>
      <c r="D19" s="3"/>
    </row>
    <row r="20" spans="1:4" x14ac:dyDescent="0.25">
      <c r="A20" s="2" t="s">
        <v>459</v>
      </c>
      <c r="B20" s="12"/>
      <c r="C20" s="12" t="e">
        <f>C12 * Parametry!B24 / 100</f>
        <v>#VALUE!</v>
      </c>
      <c r="D20" s="3"/>
    </row>
    <row r="21" spans="1:4" x14ac:dyDescent="0.25">
      <c r="A21" s="5" t="s">
        <v>460</v>
      </c>
      <c r="B21" s="13"/>
      <c r="C21" s="13" t="e">
        <f>C19 + C20</f>
        <v>#VALUE!</v>
      </c>
      <c r="D21" s="3"/>
    </row>
    <row r="22" spans="1:4" x14ac:dyDescent="0.25">
      <c r="A22" s="2" t="s">
        <v>461</v>
      </c>
      <c r="B22" s="12"/>
      <c r="C22" s="12" t="e">
        <f>Parametry!B25 * Parametry!B28 * (C16 * Parametry!B27)^Parametry!B26</f>
        <v>#VALUE!</v>
      </c>
      <c r="D22" s="3"/>
    </row>
    <row r="23" spans="1:4" x14ac:dyDescent="0.25">
      <c r="A23" s="2" t="s">
        <v>10</v>
      </c>
      <c r="B23" s="12"/>
      <c r="C23" s="12"/>
      <c r="D23" s="3"/>
    </row>
    <row r="24" spans="1:4" ht="15.75" x14ac:dyDescent="0.25">
      <c r="A24" s="4" t="s">
        <v>462</v>
      </c>
      <c r="B24" s="11"/>
      <c r="C24" s="11" t="e">
        <f>C16 + C21 + C22</f>
        <v>#VALUE!</v>
      </c>
      <c r="D24" s="3"/>
    </row>
    <row r="25" spans="1:4" x14ac:dyDescent="0.25">
      <c r="A25" s="2" t="s">
        <v>463</v>
      </c>
      <c r="B25" s="12">
        <v>0</v>
      </c>
      <c r="C25" s="12">
        <f>B25 * Parametry!B31 / 100</f>
        <v>0</v>
      </c>
      <c r="D25" s="3"/>
    </row>
    <row r="26" spans="1:4" x14ac:dyDescent="0.25">
      <c r="A26" s="2" t="s">
        <v>464</v>
      </c>
      <c r="B26" s="12">
        <f>(SUM('Položkový soupis'!E264,'Položkový soupis'!E266:E267,'Položkový soupis'!E269,'Položkový soupis'!E286:E287,'Položkový soupis'!E327,'Položkový soupis'!E330)+SUM('Položkový soupis'!E340:E341,'Položkový soupis'!E344:E345,'Položkový soupis'!E349:E350,'Položkový soupis'!E352:E353,'Položkový soupis'!E357:E358,'Položkový soupis'!E361:E362,'Položkový soupis'!E364,'Položkový soupis'!E366,'Položkový soupis'!E368,'Položkový soupis'!E370,'Položkový soupis'!E372:E373,'Položkový soupis'!E375,'Položkový soupis'!E377,'Položkový soupis'!E379,'Položkový soupis'!E381)) + (SUM('Položkový soupis'!G264,'Položkový soupis'!G266:G267,'Položkový soupis'!G269,'Položkový soupis'!G286:G287,'Položkový soupis'!G327,'Položkový soupis'!G330)+SUM('Položkový soupis'!G340:G341,'Položkový soupis'!G344:G345,'Položkový soupis'!G349:G350,'Položkový soupis'!G352:G353,'Položkový soupis'!G357:G358,'Položkový soupis'!G361:G362,'Položkový soupis'!G364,'Položkový soupis'!G366,'Položkový soupis'!G368,'Položkový soupis'!G370,'Položkový soupis'!G372:G373,'Položkový soupis'!G375,'Položkový soupis'!G377,'Položkový soupis'!G379,'Položkový soupis'!G381))</f>
        <v>0</v>
      </c>
      <c r="C26" s="12">
        <f>B26 * Parametry!B32 / 100</f>
        <v>0</v>
      </c>
      <c r="D26" s="3"/>
    </row>
    <row r="27" spans="1:4" ht="15.75" x14ac:dyDescent="0.25">
      <c r="A27" s="4" t="s">
        <v>465</v>
      </c>
      <c r="B27" s="11"/>
      <c r="C27" s="11" t="e">
        <f>C24 + C25 + C26</f>
        <v>#VALUE!</v>
      </c>
      <c r="D27" s="3"/>
    </row>
    <row r="28" spans="1:4" x14ac:dyDescent="0.25">
      <c r="A28" s="2" t="s">
        <v>10</v>
      </c>
      <c r="B28" s="12"/>
      <c r="C28" s="12"/>
      <c r="D28" s="3"/>
    </row>
    <row r="29" spans="1:4" x14ac:dyDescent="0.25">
      <c r="A29" s="2" t="s">
        <v>466</v>
      </c>
      <c r="B29" s="12"/>
      <c r="C29" s="12" t="e">
        <f>C24 * Parametry!B29 / 100</f>
        <v>#VALUE!</v>
      </c>
      <c r="D29" s="3"/>
    </row>
    <row r="30" spans="1:4" x14ac:dyDescent="0.25">
      <c r="A30" s="2" t="s">
        <v>466</v>
      </c>
      <c r="B30" s="12"/>
      <c r="C30" s="12" t="e">
        <f>C24 * Parametry!B30 / 100</f>
        <v>#VALUE!</v>
      </c>
      <c r="D30" s="3"/>
    </row>
    <row r="31" spans="1:4" x14ac:dyDescent="0.25">
      <c r="A31" s="5" t="s">
        <v>467</v>
      </c>
      <c r="B31" s="17" t="s">
        <v>48</v>
      </c>
      <c r="C31" s="17" t="s">
        <v>50</v>
      </c>
      <c r="D31" s="3"/>
    </row>
    <row r="32" spans="1:4" x14ac:dyDescent="0.25">
      <c r="A32" s="2" t="s">
        <v>53</v>
      </c>
      <c r="B32" s="12">
        <f>('Položkový soupis'!E10)</f>
        <v>0</v>
      </c>
      <c r="C32" s="12">
        <f>('Položkový soupis'!G10)</f>
        <v>0</v>
      </c>
      <c r="D32" s="3"/>
    </row>
    <row r="33" spans="1:4" x14ac:dyDescent="0.25">
      <c r="A33" s="2" t="s">
        <v>63</v>
      </c>
      <c r="B33" s="12">
        <f>('Položkový soupis'!E205)</f>
        <v>0</v>
      </c>
      <c r="C33" s="12">
        <f>('Položkový soupis'!G205)</f>
        <v>0</v>
      </c>
      <c r="D33" s="3"/>
    </row>
    <row r="34" spans="1:4" x14ac:dyDescent="0.25">
      <c r="A34" s="2" t="s">
        <v>468</v>
      </c>
      <c r="B34" s="12">
        <f>('Položkový soupis'!E37)</f>
        <v>0</v>
      </c>
      <c r="C34" s="12">
        <f>('Položkový soupis'!G37)</f>
        <v>0</v>
      </c>
      <c r="D34" s="3"/>
    </row>
    <row r="35" spans="1:4" x14ac:dyDescent="0.25">
      <c r="A35" s="2" t="s">
        <v>469</v>
      </c>
      <c r="B35" s="12">
        <f>('Položkový soupis'!E203)</f>
        <v>0</v>
      </c>
      <c r="C35" s="12">
        <f>('Položkový soupis'!G203)</f>
        <v>0</v>
      </c>
      <c r="D35" s="3"/>
    </row>
    <row r="36" spans="1:4" x14ac:dyDescent="0.25">
      <c r="A36" s="2" t="s">
        <v>258</v>
      </c>
      <c r="B36" s="12">
        <f>('Položkový soupis'!E336)</f>
        <v>0</v>
      </c>
      <c r="C36" s="12">
        <f>('Položkový soupis'!G336)</f>
        <v>0</v>
      </c>
      <c r="D36" s="3"/>
    </row>
    <row r="37" spans="1:4" x14ac:dyDescent="0.25">
      <c r="A37" s="2" t="s">
        <v>470</v>
      </c>
      <c r="B37" s="12">
        <f>('Položkový soupis'!E279)</f>
        <v>0</v>
      </c>
      <c r="C37" s="12">
        <f>('Položkový soupis'!G279)</f>
        <v>0</v>
      </c>
      <c r="D37" s="3"/>
    </row>
    <row r="38" spans="1:4" x14ac:dyDescent="0.25">
      <c r="A38" s="2" t="s">
        <v>471</v>
      </c>
      <c r="B38" s="12">
        <f>('Položkový soupis'!E217)</f>
        <v>0</v>
      </c>
      <c r="C38" s="12">
        <f>('Položkový soupis'!G217)</f>
        <v>0</v>
      </c>
      <c r="D38" s="3"/>
    </row>
    <row r="39" spans="1:4" x14ac:dyDescent="0.25">
      <c r="A39" s="2" t="s">
        <v>472</v>
      </c>
      <c r="B39" s="12">
        <f>('Položkový soupis'!E240)</f>
        <v>0</v>
      </c>
      <c r="C39" s="12">
        <f>('Položkový soupis'!G240)</f>
        <v>0</v>
      </c>
      <c r="D39" s="3"/>
    </row>
    <row r="40" spans="1:4" x14ac:dyDescent="0.25">
      <c r="A40" s="2" t="s">
        <v>473</v>
      </c>
      <c r="B40" s="12">
        <f>('Položkový soupis'!E251)</f>
        <v>0</v>
      </c>
      <c r="C40" s="12">
        <f>('Položkový soupis'!G251)</f>
        <v>0</v>
      </c>
      <c r="D40" s="3"/>
    </row>
    <row r="41" spans="1:4" x14ac:dyDescent="0.25">
      <c r="A41" s="2" t="s">
        <v>474</v>
      </c>
      <c r="B41" s="12">
        <f>('Položkový soupis'!E271)</f>
        <v>0</v>
      </c>
      <c r="C41" s="12">
        <f>('Položkový soupis'!G271)</f>
        <v>0</v>
      </c>
      <c r="D41" s="3"/>
    </row>
    <row r="42" spans="1:4" x14ac:dyDescent="0.25">
      <c r="A42" s="2" t="s">
        <v>475</v>
      </c>
      <c r="B42" s="12">
        <f>('Položkový soupis'!E278)</f>
        <v>0</v>
      </c>
      <c r="C42" s="12">
        <f>('Položkový soupis'!G278)</f>
        <v>0</v>
      </c>
      <c r="D42" s="3"/>
    </row>
    <row r="43" spans="1:4" x14ac:dyDescent="0.25">
      <c r="A43" s="2" t="s">
        <v>476</v>
      </c>
      <c r="B43" s="12">
        <f>('Položkový soupis'!E294)</f>
        <v>0</v>
      </c>
      <c r="C43" s="12">
        <f>('Položkový soupis'!G294)</f>
        <v>0</v>
      </c>
      <c r="D43" s="3"/>
    </row>
    <row r="44" spans="1:4" x14ac:dyDescent="0.25">
      <c r="A44" s="2" t="s">
        <v>477</v>
      </c>
      <c r="B44" s="12">
        <f>('Položkový soupis'!E333)</f>
        <v>0</v>
      </c>
      <c r="C44" s="12">
        <f>('Položkový soupis'!G333)</f>
        <v>0</v>
      </c>
      <c r="D44" s="3"/>
    </row>
    <row r="45" spans="1:4" x14ac:dyDescent="0.25">
      <c r="A45" s="2" t="s">
        <v>478</v>
      </c>
      <c r="B45" s="12">
        <f>('Položkový soupis'!E318)</f>
        <v>0</v>
      </c>
      <c r="C45" s="12">
        <f>('Položkový soupis'!G318)</f>
        <v>0</v>
      </c>
      <c r="D45" s="3"/>
    </row>
    <row r="46" spans="1:4" x14ac:dyDescent="0.25">
      <c r="A46" s="2" t="s">
        <v>479</v>
      </c>
      <c r="B46" s="12">
        <f>('Položkový soupis'!E332)</f>
        <v>0</v>
      </c>
      <c r="C46" s="12">
        <f>('Položkový soupis'!G332)</f>
        <v>0</v>
      </c>
      <c r="D46" s="3"/>
    </row>
    <row r="47" spans="1:4" x14ac:dyDescent="0.25">
      <c r="A47" s="2" t="s">
        <v>356</v>
      </c>
      <c r="B47" s="12">
        <f>('Položkový soupis'!E415)</f>
        <v>0</v>
      </c>
      <c r="C47" s="12">
        <f>('Položkový soupis'!G415)</f>
        <v>0</v>
      </c>
      <c r="D47" s="3"/>
    </row>
    <row r="48" spans="1:4" x14ac:dyDescent="0.25">
      <c r="A48" s="2" t="s">
        <v>480</v>
      </c>
      <c r="B48" s="12">
        <f>('Položkový soupis'!E404)</f>
        <v>0</v>
      </c>
      <c r="C48" s="12">
        <f>('Položkový soupis'!G404)</f>
        <v>0</v>
      </c>
      <c r="D48" s="3"/>
    </row>
    <row r="49" spans="1:4" x14ac:dyDescent="0.25">
      <c r="A49" s="2" t="s">
        <v>481</v>
      </c>
      <c r="B49" s="12">
        <f>('Položkový soupis'!E414)</f>
        <v>0</v>
      </c>
      <c r="C49" s="12">
        <f>('Položkový soupis'!G414)</f>
        <v>0</v>
      </c>
      <c r="D49" s="3"/>
    </row>
    <row r="50" spans="1:4" x14ac:dyDescent="0.25">
      <c r="A50" s="2" t="s">
        <v>429</v>
      </c>
      <c r="B50" s="12">
        <f>('Položkový soupis'!E428)</f>
        <v>0</v>
      </c>
      <c r="C50" s="12">
        <f>('Položkový soupis'!G428)</f>
        <v>0</v>
      </c>
      <c r="D50" s="3"/>
    </row>
    <row r="51" spans="1:4" x14ac:dyDescent="0.25">
      <c r="A51" s="2" t="s">
        <v>10</v>
      </c>
      <c r="B51" s="12"/>
      <c r="C51" s="12"/>
      <c r="D51" s="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Header>&amp;CMŠ Ukrajinská 1530-1531, Ostrava-Poruba
Rekonstrukce elektroinstalace</oddHeader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9"/>
  <sheetViews>
    <sheetView zoomScaleNormal="100" workbookViewId="0">
      <selection activeCell="D428" sqref="D428"/>
    </sheetView>
  </sheetViews>
  <sheetFormatPr defaultRowHeight="15" x14ac:dyDescent="0.25"/>
  <cols>
    <col min="1" max="1" width="80.42578125" style="34" customWidth="1"/>
    <col min="2" max="2" width="4" style="35" bestFit="1" customWidth="1"/>
    <col min="3" max="3" width="7.85546875" style="36" bestFit="1" customWidth="1"/>
    <col min="4" max="4" width="8.85546875" style="36" bestFit="1" customWidth="1"/>
    <col min="5" max="5" width="13.85546875" style="36" bestFit="1" customWidth="1"/>
    <col min="6" max="6" width="8.85546875" style="36" bestFit="1" customWidth="1"/>
    <col min="7" max="7" width="12.7109375" style="36" bestFit="1" customWidth="1"/>
    <col min="8" max="8" width="13.140625" style="36" bestFit="1" customWidth="1"/>
    <col min="9" max="10" width="0" style="25" hidden="1" customWidth="1"/>
    <col min="11" max="11" width="11" style="24" hidden="1" customWidth="1"/>
    <col min="12" max="16384" width="9.140625" style="25"/>
  </cols>
  <sheetData>
    <row r="1" spans="1:11" x14ac:dyDescent="0.25">
      <c r="A1" s="20" t="s">
        <v>0</v>
      </c>
      <c r="B1" s="21" t="s">
        <v>46</v>
      </c>
      <c r="C1" s="22" t="s">
        <v>47</v>
      </c>
      <c r="D1" s="22" t="s">
        <v>48</v>
      </c>
      <c r="E1" s="22" t="s">
        <v>49</v>
      </c>
      <c r="F1" s="22" t="s">
        <v>50</v>
      </c>
      <c r="G1" s="22" t="s">
        <v>51</v>
      </c>
      <c r="H1" s="22" t="s">
        <v>52</v>
      </c>
      <c r="I1" s="23"/>
      <c r="J1" s="23"/>
      <c r="K1" s="24">
        <f>Parametry!B33/100*E15+Parametry!B33/100*E16+Parametry!B33/100*E17+Parametry!B33/100*E18+Parametry!B33/100*E19+Parametry!B33/100*E20+Parametry!B33/100*E21+Parametry!B33/100*E22+Parametry!B33/100*E23+Parametry!B33/100*E24+Parametry!B33/100*E25+Parametry!B33/100*E26+Parametry!B33/100*E27+Parametry!B33/100*E28+Parametry!B33/100*E29+Parametry!B33/100*E30+Parametry!B33/100*E31+Parametry!B33/100*E32+Parametry!B33/100*E33+Parametry!B33/100*E34+Parametry!B33/100*E35+Parametry!B33/100*E36+Parametry!B33/100*E40</f>
        <v>0</v>
      </c>
    </row>
    <row r="2" spans="1:11" x14ac:dyDescent="0.25">
      <c r="A2" s="26" t="s">
        <v>53</v>
      </c>
      <c r="B2" s="27" t="s">
        <v>10</v>
      </c>
      <c r="C2" s="28"/>
      <c r="D2" s="28"/>
      <c r="E2" s="28"/>
      <c r="F2" s="28"/>
      <c r="G2" s="28"/>
      <c r="H2" s="28"/>
      <c r="I2" s="23"/>
      <c r="J2" s="23"/>
      <c r="K2" s="24">
        <f>K1+Parametry!B33/100*E41+Parametry!B33/100*E42+Parametry!B33/100*E43+Parametry!B33/100*E44+Parametry!B33/100*E46+Parametry!B33/100*E47+Parametry!B33/100*E48+Parametry!B33/100*E50+Parametry!B33/100*E51+Parametry!B33/100*E52+Parametry!B33/100*E53+Parametry!B33/100*E54+Parametry!B33/100*E55+Parametry!B33/100*E56+Parametry!B33/100*E57+Parametry!B33/100*E58+Parametry!B33/100*E59+Parametry!B33/100*E60+Parametry!B33/100*E61+Parametry!B33/100*E62+Parametry!B33/100*E63+Parametry!B33/100*E64+Parametry!B33/100*E66</f>
        <v>0</v>
      </c>
    </row>
    <row r="3" spans="1:11" x14ac:dyDescent="0.25">
      <c r="A3" s="20" t="s">
        <v>54</v>
      </c>
      <c r="B3" s="21" t="s">
        <v>55</v>
      </c>
      <c r="C3" s="29">
        <v>1</v>
      </c>
      <c r="D3" s="29">
        <v>0</v>
      </c>
      <c r="E3" s="29">
        <f t="shared" ref="E3:E9" si="0">C3*D3</f>
        <v>0</v>
      </c>
      <c r="F3" s="29">
        <v>0</v>
      </c>
      <c r="G3" s="29">
        <f t="shared" ref="G3:G9" si="1">C3*F3</f>
        <v>0</v>
      </c>
      <c r="H3" s="29">
        <f t="shared" ref="H3:H9" si="2">E3+G3</f>
        <v>0</v>
      </c>
      <c r="I3" s="23"/>
      <c r="J3" s="23"/>
      <c r="K3" s="24">
        <f>K2+Parametry!B33/100*E67+Parametry!B33/100*E69+Parametry!B33/100*E70+Parametry!B33/100*E71+Parametry!B33/100*E73+Parametry!B33/100*E74+Parametry!B33/100*E75+Parametry!B33/100*E76+Parametry!B33/100*E77+Parametry!B33/100*E78+Parametry!B33/100*E79+Parametry!B33/100*E80+Parametry!B33/100*E82+Parametry!B33/100*E83+Parametry!B33/100*E85+Parametry!B33/100*E86+Parametry!B33/100*E88+Parametry!B33/100*E89+Parametry!B33/100*E90+Parametry!B33/100*E93+Parametry!B33/100*E94+Parametry!B33/100*E95+Parametry!B33/100*E96</f>
        <v>0</v>
      </c>
    </row>
    <row r="4" spans="1:11" x14ac:dyDescent="0.25">
      <c r="A4" s="20" t="s">
        <v>56</v>
      </c>
      <c r="B4" s="21" t="s">
        <v>55</v>
      </c>
      <c r="C4" s="29">
        <v>1</v>
      </c>
      <c r="D4" s="29">
        <v>0</v>
      </c>
      <c r="E4" s="29">
        <f t="shared" si="0"/>
        <v>0</v>
      </c>
      <c r="F4" s="29">
        <v>0</v>
      </c>
      <c r="G4" s="29">
        <f t="shared" si="1"/>
        <v>0</v>
      </c>
      <c r="H4" s="29">
        <f t="shared" si="2"/>
        <v>0</v>
      </c>
      <c r="I4" s="23"/>
      <c r="J4" s="23"/>
      <c r="K4" s="24">
        <f>K3+Parametry!B33/100*E97+Parametry!B33/100*E98+Parametry!B33/100*E99+Parametry!B33/100*E100+Parametry!B33/100*E101+Parametry!B34/100*E102+Parametry!B34/100*E103+Parametry!B34/100*E104+Parametry!B34/100*E105+Parametry!B34/100*E108+Parametry!B33/100*E110+Parametry!B33/100*E111+Parametry!B33/100*E112+Parametry!B33/100*E113+Parametry!B33/100*E114+Parametry!B33/100*E115+Parametry!B33/100*E116+Parametry!B33/100*E118+Parametry!B33/100*E119+Parametry!B33/100*E120+Parametry!B33/100*E121+Parametry!B34/100*E122</f>
        <v>0</v>
      </c>
    </row>
    <row r="5" spans="1:11" x14ac:dyDescent="0.25">
      <c r="A5" s="20" t="s">
        <v>57</v>
      </c>
      <c r="B5" s="21" t="s">
        <v>55</v>
      </c>
      <c r="C5" s="29">
        <v>1</v>
      </c>
      <c r="D5" s="29">
        <v>0</v>
      </c>
      <c r="E5" s="29">
        <f t="shared" si="0"/>
        <v>0</v>
      </c>
      <c r="F5" s="29">
        <v>0</v>
      </c>
      <c r="G5" s="29">
        <f t="shared" si="1"/>
        <v>0</v>
      </c>
      <c r="H5" s="29">
        <f t="shared" si="2"/>
        <v>0</v>
      </c>
      <c r="I5" s="23"/>
      <c r="J5" s="23"/>
      <c r="K5" s="24">
        <f>K4+Parametry!B33/100*E124+Parametry!B33/100*E125+Parametry!B33/100*E126+Parametry!B33/100*E128+Parametry!B33/100*E129+Parametry!B33/100*E130+Parametry!B33/100*E131+Parametry!B33/100*E132+Parametry!B33/100*E133+Parametry!B33/100*E135+Parametry!B33/100*E137+Parametry!B33/100*E138+Parametry!B33/100*E140+Parametry!B33/100*E142+Parametry!B33/100*E143+Parametry!B33/100*E144+Parametry!B33/100*E145+Parametry!B33/100*E147+Parametry!B33/100*E148+Parametry!B33/100*E150+Parametry!B33/100*E151+Parametry!B34/100*E153</f>
        <v>0</v>
      </c>
    </row>
    <row r="6" spans="1:11" x14ac:dyDescent="0.25">
      <c r="A6" s="20" t="s">
        <v>58</v>
      </c>
      <c r="B6" s="21" t="s">
        <v>55</v>
      </c>
      <c r="C6" s="29">
        <v>1</v>
      </c>
      <c r="D6" s="29">
        <v>0</v>
      </c>
      <c r="E6" s="29">
        <f t="shared" si="0"/>
        <v>0</v>
      </c>
      <c r="F6" s="29">
        <v>0</v>
      </c>
      <c r="G6" s="29">
        <f t="shared" si="1"/>
        <v>0</v>
      </c>
      <c r="H6" s="29">
        <f t="shared" si="2"/>
        <v>0</v>
      </c>
      <c r="I6" s="23"/>
      <c r="J6" s="23"/>
      <c r="K6" s="24">
        <f>K5+Parametry!B33/100*E155+Parametry!B33/100*E157+Parametry!B33/100*E158+Parametry!B33/100*E161+Parametry!B33/100*E163+Parametry!B33/100*E164+Parametry!B33/100*E165+Parametry!B33/100*E167+Parametry!B33/100*E168+Parametry!B33/100*E170+Parametry!B33/100*E171+Parametry!B33/100*E172+Parametry!B33/100*E173+Parametry!B34/100*E174+Parametry!B33/100*E176+Parametry!B33/100*E177+Parametry!B33/100*E178+Parametry!B33/100*E180+Parametry!B33/100*E182+Parametry!B33/100*E183+Parametry!B33/100*E184+Parametry!B33/100*E186</f>
        <v>0</v>
      </c>
    </row>
    <row r="7" spans="1:11" x14ac:dyDescent="0.25">
      <c r="A7" s="20" t="s">
        <v>59</v>
      </c>
      <c r="B7" s="21" t="s">
        <v>55</v>
      </c>
      <c r="C7" s="29">
        <v>1</v>
      </c>
      <c r="D7" s="29">
        <v>0</v>
      </c>
      <c r="E7" s="29">
        <f t="shared" si="0"/>
        <v>0</v>
      </c>
      <c r="F7" s="29">
        <v>0</v>
      </c>
      <c r="G7" s="29">
        <f t="shared" si="1"/>
        <v>0</v>
      </c>
      <c r="H7" s="29">
        <f t="shared" si="2"/>
        <v>0</v>
      </c>
      <c r="I7" s="23"/>
      <c r="J7" s="23"/>
      <c r="K7" s="24">
        <f>K6+Parametry!B33/100*E188+Parametry!B33/100*E189+Parametry!B33/100*E190+Parametry!B33/100*E191+Parametry!B33/100*E192+Parametry!B33/100*E193+Parametry!B33/100*E194+Parametry!B33/100*E195+Parametry!B33/100*E197+Parametry!B33/100*E200+Parametry!B33/100*E201+Parametry!B33/100*E202+Parametry!B33/100*E243+Parametry!B33/100*E244+Parametry!B33/100*E245+Parametry!B33/100*E246+Parametry!B33/100*E247+Parametry!B33/100*E248+Parametry!B33/100*E249+Parametry!B33/100*E250+Parametry!B33/100*E254+Parametry!B33/100*E255</f>
        <v>0</v>
      </c>
    </row>
    <row r="8" spans="1:11" x14ac:dyDescent="0.25">
      <c r="A8" s="20" t="s">
        <v>60</v>
      </c>
      <c r="B8" s="21" t="s">
        <v>55</v>
      </c>
      <c r="C8" s="29">
        <v>1</v>
      </c>
      <c r="D8" s="29">
        <v>0</v>
      </c>
      <c r="E8" s="29">
        <f t="shared" si="0"/>
        <v>0</v>
      </c>
      <c r="F8" s="29">
        <v>0</v>
      </c>
      <c r="G8" s="29">
        <f t="shared" si="1"/>
        <v>0</v>
      </c>
      <c r="H8" s="29">
        <f t="shared" si="2"/>
        <v>0</v>
      </c>
      <c r="I8" s="23"/>
      <c r="J8" s="23"/>
      <c r="K8" s="24">
        <f>K7+Parametry!B33/100*E256+Parametry!B33/100*E257+Parametry!B33/100*E258+Parametry!B33/100*E259+Parametry!B33/100*E260+Parametry!B33/100*E261+Parametry!B33/100*E262+Parametry!B33/100*E263+Parametry!B33/100*E265+Parametry!B33/100*E268+Parametry!B33/100*E282+Parametry!B33/100*E283+Parametry!B33/100*E284+Parametry!B33/100*E285+Parametry!B33/100*E288+Parametry!B33/100*E289+Parametry!B33/100*E321+Parametry!B33/100*E322+Parametry!B33/100*E323+Parametry!B33/100*E324+Parametry!B33/100*E325+Parametry!B33/100*E326</f>
        <v>0</v>
      </c>
    </row>
    <row r="9" spans="1:11" x14ac:dyDescent="0.25">
      <c r="A9" s="20" t="s">
        <v>61</v>
      </c>
      <c r="B9" s="21" t="s">
        <v>55</v>
      </c>
      <c r="C9" s="29">
        <v>1</v>
      </c>
      <c r="D9" s="29">
        <v>0</v>
      </c>
      <c r="E9" s="29">
        <f t="shared" si="0"/>
        <v>0</v>
      </c>
      <c r="F9" s="29">
        <v>0</v>
      </c>
      <c r="G9" s="29">
        <f t="shared" si="1"/>
        <v>0</v>
      </c>
      <c r="H9" s="29">
        <f t="shared" si="2"/>
        <v>0</v>
      </c>
      <c r="I9" s="23"/>
      <c r="J9" s="23"/>
      <c r="K9" s="24">
        <f>Parametry!B33/100*E15+Parametry!B33/100*E16+Parametry!B33/100*E17+Parametry!B33/100*E18+Parametry!B33/100*E19+Parametry!B33/100*E20+Parametry!B33/100*E21+Parametry!B33/100*E22+Parametry!B33/100*E23+Parametry!B33/100*E24+Parametry!B33/100*E25+Parametry!B33/100*E26+Parametry!B33/100*E27+Parametry!B33/100*E28+Parametry!B33/100*E29+Parametry!B33/100*E30+Parametry!B33/100*E31+Parametry!B33/100*E32+Parametry!B33/100*E33+Parametry!B33/100*E34+Parametry!B33/100*E35+Parametry!B33/100*E36+Parametry!B33/100*E40</f>
        <v>0</v>
      </c>
    </row>
    <row r="10" spans="1:11" x14ac:dyDescent="0.25">
      <c r="A10" s="26" t="s">
        <v>62</v>
      </c>
      <c r="B10" s="27" t="s">
        <v>10</v>
      </c>
      <c r="C10" s="28"/>
      <c r="D10" s="28"/>
      <c r="E10" s="28">
        <f>SUM(E3:E9)</f>
        <v>0</v>
      </c>
      <c r="F10" s="28"/>
      <c r="G10" s="28">
        <f>SUM(G3:G9)</f>
        <v>0</v>
      </c>
      <c r="H10" s="28">
        <f>SUM(H3:H9)</f>
        <v>0</v>
      </c>
      <c r="I10" s="23"/>
      <c r="J10" s="23"/>
      <c r="K10" s="24">
        <f>K9+Parametry!B33/100*E41+Parametry!B33/100*E42+Parametry!B33/100*E43+Parametry!B33/100*E44+Parametry!B33/100*E46+Parametry!B33/100*E47+Parametry!B33/100*E48+Parametry!B33/100*E50+Parametry!B33/100*E51+Parametry!B33/100*E52+Parametry!B33/100*E53+Parametry!B33/100*E54+Parametry!B33/100*E55+Parametry!B33/100*E56+Parametry!B33/100*E57+Parametry!B33/100*E58+Parametry!B33/100*E59+Parametry!B33/100*E60+Parametry!B33/100*E61+Parametry!B33/100*E62+Parametry!B33/100*E63+Parametry!B33/100*E64+Parametry!B33/100*E66</f>
        <v>0</v>
      </c>
    </row>
    <row r="11" spans="1:11" x14ac:dyDescent="0.25">
      <c r="A11" s="20" t="s">
        <v>10</v>
      </c>
      <c r="B11" s="21" t="s">
        <v>10</v>
      </c>
      <c r="C11" s="29"/>
      <c r="D11" s="29"/>
      <c r="E11" s="29"/>
      <c r="F11" s="29"/>
      <c r="G11" s="29"/>
      <c r="H11" s="29">
        <f>E11+G11</f>
        <v>0</v>
      </c>
      <c r="I11" s="23"/>
      <c r="J11" s="23"/>
      <c r="K11" s="24">
        <f>K10+Parametry!B33/100*E67+Parametry!B33/100*E69+Parametry!B33/100*E70+Parametry!B33/100*E71+Parametry!B33/100*E73+Parametry!B33/100*E74+Parametry!B33/100*E75+Parametry!B33/100*E76+Parametry!B33/100*E77+Parametry!B33/100*E78+Parametry!B33/100*E79+Parametry!B33/100*E80+Parametry!B33/100*E82+Parametry!B33/100*E83+Parametry!B33/100*E85+Parametry!B33/100*E86+Parametry!B33/100*E88+Parametry!B33/100*E89+Parametry!B33/100*E90+Parametry!B33/100*E93+Parametry!B33/100*E94+Parametry!B33/100*E95+Parametry!B33/100*E96</f>
        <v>0</v>
      </c>
    </row>
    <row r="12" spans="1:11" x14ac:dyDescent="0.25">
      <c r="A12" s="26" t="s">
        <v>63</v>
      </c>
      <c r="B12" s="27" t="s">
        <v>10</v>
      </c>
      <c r="C12" s="28"/>
      <c r="D12" s="28"/>
      <c r="E12" s="28"/>
      <c r="F12" s="28"/>
      <c r="G12" s="28"/>
      <c r="H12" s="28"/>
      <c r="I12" s="23"/>
      <c r="J12" s="23"/>
      <c r="K12" s="24">
        <f>K11+Parametry!B33/100*E97+Parametry!B33/100*E98+Parametry!B33/100*E99+Parametry!B33/100*E100+Parametry!B33/100*E101+Parametry!B34/100*E102+Parametry!B34/100*E103+Parametry!B34/100*E104+Parametry!B34/100*E105+Parametry!B34/100*E108+Parametry!B33/100*E110+Parametry!B33/100*E111+Parametry!B33/100*E112+Parametry!B33/100*E113+Parametry!B33/100*E114+Parametry!B33/100*E115+Parametry!B33/100*E116+Parametry!B33/100*E118+Parametry!B33/100*E119+Parametry!B33/100*E120+Parametry!B33/100*E121+Parametry!B34/100*E122</f>
        <v>0</v>
      </c>
    </row>
    <row r="13" spans="1:11" x14ac:dyDescent="0.25">
      <c r="A13" s="18" t="s">
        <v>64</v>
      </c>
      <c r="B13" s="5" t="s">
        <v>10</v>
      </c>
      <c r="C13" s="13"/>
      <c r="D13" s="13"/>
      <c r="E13" s="13"/>
      <c r="F13" s="13"/>
      <c r="G13" s="13"/>
      <c r="H13" s="13"/>
      <c r="I13" s="23"/>
      <c r="J13" s="23"/>
      <c r="K13" s="24">
        <f>K12+Parametry!B33/100*E124+Parametry!B33/100*E125+Parametry!B33/100*E126+Parametry!B33/100*E128+Parametry!B33/100*E129+Parametry!B33/100*E130+Parametry!B33/100*E131+Parametry!B33/100*E132+Parametry!B33/100*E133+Parametry!B33/100*E135+Parametry!B33/100*E137+Parametry!B33/100*E138+Parametry!B33/100*E140+Parametry!B33/100*E142+Parametry!B33/100*E143+Parametry!B33/100*E144+Parametry!B33/100*E145+Parametry!B33/100*E147+Parametry!B33/100*E148+Parametry!B33/100*E150+Parametry!B33/100*E151+Parametry!B34/100*E153</f>
        <v>0</v>
      </c>
    </row>
    <row r="14" spans="1:11" ht="45" x14ac:dyDescent="0.25">
      <c r="A14" s="19" t="s">
        <v>65</v>
      </c>
      <c r="B14" s="14" t="s">
        <v>10</v>
      </c>
      <c r="C14" s="15"/>
      <c r="D14" s="15"/>
      <c r="E14" s="15"/>
      <c r="F14" s="15"/>
      <c r="G14" s="15"/>
      <c r="H14" s="15">
        <f t="shared" ref="H14:H36" si="3">E14+G14</f>
        <v>0</v>
      </c>
      <c r="I14" s="23"/>
      <c r="J14" s="23"/>
      <c r="K14" s="24">
        <f>K13+Parametry!B33/100*E155+Parametry!B33/100*E157+Parametry!B33/100*E158+Parametry!B33/100*E161+Parametry!B33/100*E163+Parametry!B33/100*E164+Parametry!B33/100*E165+Parametry!B33/100*E167+Parametry!B33/100*E168+Parametry!B33/100*E170+Parametry!B33/100*E171+Parametry!B33/100*E172+Parametry!B33/100*E173+Parametry!B34/100*E174+Parametry!B33/100*E176+Parametry!B33/100*E177+Parametry!B33/100*E178+Parametry!B33/100*E180+Parametry!B33/100*E182+Parametry!B33/100*E183+Parametry!B33/100*E184+Parametry!B33/100*E186</f>
        <v>0</v>
      </c>
    </row>
    <row r="15" spans="1:11" x14ac:dyDescent="0.25">
      <c r="A15" s="20" t="s">
        <v>66</v>
      </c>
      <c r="B15" s="21" t="s">
        <v>55</v>
      </c>
      <c r="C15" s="29">
        <v>92</v>
      </c>
      <c r="D15" s="29">
        <v>0</v>
      </c>
      <c r="E15" s="29">
        <f t="shared" ref="E15:E36" si="4">C15*D15</f>
        <v>0</v>
      </c>
      <c r="F15" s="29">
        <v>0</v>
      </c>
      <c r="G15" s="29">
        <f t="shared" ref="G15:G36" si="5">C15*F15</f>
        <v>0</v>
      </c>
      <c r="H15" s="29">
        <f t="shared" si="3"/>
        <v>0</v>
      </c>
      <c r="I15" s="23"/>
      <c r="J15" s="23"/>
      <c r="K15" s="24">
        <f>K14+Parametry!B33/100*E188+Parametry!B33/100*E189+Parametry!B33/100*E190+Parametry!B33/100*E191+Parametry!B33/100*E192+Parametry!B33/100*E193+Parametry!B33/100*E194+Parametry!B33/100*E195+Parametry!B33/100*E197+Parametry!B33/100*E200+Parametry!B33/100*E201+Parametry!B33/100*E202+Parametry!B33/100*E243+Parametry!B33/100*E244+Parametry!B33/100*E245+Parametry!B33/100*E246+Parametry!B33/100*E247+Parametry!B33/100*E248+Parametry!B33/100*E249+Parametry!B33/100*E250+Parametry!B33/100*E254+Parametry!B33/100*E255</f>
        <v>0</v>
      </c>
    </row>
    <row r="16" spans="1:11" x14ac:dyDescent="0.25">
      <c r="A16" s="20" t="s">
        <v>67</v>
      </c>
      <c r="B16" s="21" t="s">
        <v>55</v>
      </c>
      <c r="C16" s="29">
        <v>2</v>
      </c>
      <c r="D16" s="29">
        <v>0</v>
      </c>
      <c r="E16" s="29">
        <f t="shared" si="4"/>
        <v>0</v>
      </c>
      <c r="F16" s="29">
        <v>0</v>
      </c>
      <c r="G16" s="29">
        <f t="shared" si="5"/>
        <v>0</v>
      </c>
      <c r="H16" s="29">
        <f t="shared" si="3"/>
        <v>0</v>
      </c>
      <c r="I16" s="23"/>
      <c r="J16" s="23"/>
      <c r="K16" s="24">
        <f>K15+Parametry!B33/100*E256+Parametry!B33/100*E257+Parametry!B33/100*E258+Parametry!B33/100*E259+Parametry!B33/100*E260+Parametry!B33/100*E261+Parametry!B33/100*E262+Parametry!B33/100*E263+Parametry!B33/100*E265+Parametry!B33/100*E268+Parametry!B33/100*E282+Parametry!B33/100*E283+Parametry!B33/100*E284+Parametry!B33/100*E285+Parametry!B33/100*E288+Parametry!B33/100*E289+Parametry!B33/100*E321+Parametry!B33/100*E322+Parametry!B33/100*E323+Parametry!B33/100*E324+Parametry!B33/100*E325+Parametry!B33/100*E326</f>
        <v>0</v>
      </c>
    </row>
    <row r="17" spans="1:10" x14ac:dyDescent="0.25">
      <c r="A17" s="20" t="s">
        <v>68</v>
      </c>
      <c r="B17" s="21" t="s">
        <v>55</v>
      </c>
      <c r="C17" s="29">
        <v>45</v>
      </c>
      <c r="D17" s="29">
        <v>0</v>
      </c>
      <c r="E17" s="29">
        <f t="shared" si="4"/>
        <v>0</v>
      </c>
      <c r="F17" s="29">
        <v>0</v>
      </c>
      <c r="G17" s="29">
        <f t="shared" si="5"/>
        <v>0</v>
      </c>
      <c r="H17" s="29">
        <f t="shared" si="3"/>
        <v>0</v>
      </c>
      <c r="I17" s="23"/>
      <c r="J17" s="23"/>
    </row>
    <row r="18" spans="1:10" x14ac:dyDescent="0.25">
      <c r="A18" s="20" t="s">
        <v>69</v>
      </c>
      <c r="B18" s="21" t="s">
        <v>55</v>
      </c>
      <c r="C18" s="29">
        <v>17</v>
      </c>
      <c r="D18" s="29">
        <v>0</v>
      </c>
      <c r="E18" s="29">
        <f t="shared" si="4"/>
        <v>0</v>
      </c>
      <c r="F18" s="29">
        <v>0</v>
      </c>
      <c r="G18" s="29">
        <f t="shared" si="5"/>
        <v>0</v>
      </c>
      <c r="H18" s="29">
        <f t="shared" si="3"/>
        <v>0</v>
      </c>
      <c r="I18" s="23"/>
      <c r="J18" s="23"/>
    </row>
    <row r="19" spans="1:10" x14ac:dyDescent="0.25">
      <c r="A19" s="20" t="s">
        <v>70</v>
      </c>
      <c r="B19" s="21" t="s">
        <v>55</v>
      </c>
      <c r="C19" s="29">
        <v>13</v>
      </c>
      <c r="D19" s="29">
        <v>0</v>
      </c>
      <c r="E19" s="29">
        <f t="shared" si="4"/>
        <v>0</v>
      </c>
      <c r="F19" s="29">
        <v>0</v>
      </c>
      <c r="G19" s="29">
        <f t="shared" si="5"/>
        <v>0</v>
      </c>
      <c r="H19" s="29">
        <f t="shared" si="3"/>
        <v>0</v>
      </c>
      <c r="I19" s="23"/>
      <c r="J19" s="23"/>
    </row>
    <row r="20" spans="1:10" x14ac:dyDescent="0.25">
      <c r="A20" s="20" t="s">
        <v>71</v>
      </c>
      <c r="B20" s="21" t="s">
        <v>55</v>
      </c>
      <c r="C20" s="29">
        <v>24</v>
      </c>
      <c r="D20" s="29">
        <v>0</v>
      </c>
      <c r="E20" s="29">
        <f t="shared" si="4"/>
        <v>0</v>
      </c>
      <c r="F20" s="29">
        <v>0</v>
      </c>
      <c r="G20" s="29">
        <f t="shared" si="5"/>
        <v>0</v>
      </c>
      <c r="H20" s="29">
        <f t="shared" si="3"/>
        <v>0</v>
      </c>
      <c r="I20" s="23"/>
      <c r="J20" s="23"/>
    </row>
    <row r="21" spans="1:10" x14ac:dyDescent="0.25">
      <c r="A21" s="20" t="s">
        <v>72</v>
      </c>
      <c r="B21" s="21" t="s">
        <v>55</v>
      </c>
      <c r="C21" s="29">
        <v>23</v>
      </c>
      <c r="D21" s="29">
        <v>0</v>
      </c>
      <c r="E21" s="29">
        <f t="shared" si="4"/>
        <v>0</v>
      </c>
      <c r="F21" s="29">
        <v>0</v>
      </c>
      <c r="G21" s="29">
        <f t="shared" si="5"/>
        <v>0</v>
      </c>
      <c r="H21" s="29">
        <f t="shared" si="3"/>
        <v>0</v>
      </c>
      <c r="I21" s="23"/>
      <c r="J21" s="23"/>
    </row>
    <row r="22" spans="1:10" x14ac:dyDescent="0.25">
      <c r="A22" s="20" t="s">
        <v>73</v>
      </c>
      <c r="B22" s="21" t="s">
        <v>55</v>
      </c>
      <c r="C22" s="29">
        <v>18</v>
      </c>
      <c r="D22" s="29">
        <v>0</v>
      </c>
      <c r="E22" s="29">
        <f t="shared" si="4"/>
        <v>0</v>
      </c>
      <c r="F22" s="29">
        <v>0</v>
      </c>
      <c r="G22" s="29">
        <f t="shared" si="5"/>
        <v>0</v>
      </c>
      <c r="H22" s="29">
        <f t="shared" si="3"/>
        <v>0</v>
      </c>
      <c r="I22" s="23"/>
      <c r="J22" s="23"/>
    </row>
    <row r="23" spans="1:10" x14ac:dyDescent="0.25">
      <c r="A23" s="20" t="s">
        <v>74</v>
      </c>
      <c r="B23" s="21" t="s">
        <v>55</v>
      </c>
      <c r="C23" s="29">
        <v>23</v>
      </c>
      <c r="D23" s="29">
        <v>0</v>
      </c>
      <c r="E23" s="29">
        <f t="shared" si="4"/>
        <v>0</v>
      </c>
      <c r="F23" s="29">
        <v>0</v>
      </c>
      <c r="G23" s="29">
        <f t="shared" si="5"/>
        <v>0</v>
      </c>
      <c r="H23" s="29">
        <f t="shared" si="3"/>
        <v>0</v>
      </c>
      <c r="I23" s="23"/>
      <c r="J23" s="23"/>
    </row>
    <row r="24" spans="1:10" x14ac:dyDescent="0.25">
      <c r="A24" s="20" t="s">
        <v>75</v>
      </c>
      <c r="B24" s="21" t="s">
        <v>55</v>
      </c>
      <c r="C24" s="29">
        <v>2</v>
      </c>
      <c r="D24" s="29">
        <v>0</v>
      </c>
      <c r="E24" s="29">
        <f t="shared" si="4"/>
        <v>0</v>
      </c>
      <c r="F24" s="29">
        <v>0</v>
      </c>
      <c r="G24" s="29">
        <f t="shared" si="5"/>
        <v>0</v>
      </c>
      <c r="H24" s="29">
        <f t="shared" si="3"/>
        <v>0</v>
      </c>
      <c r="I24" s="23"/>
      <c r="J24" s="23"/>
    </row>
    <row r="25" spans="1:10" x14ac:dyDescent="0.25">
      <c r="A25" s="20" t="s">
        <v>76</v>
      </c>
      <c r="B25" s="21" t="s">
        <v>55</v>
      </c>
      <c r="C25" s="29">
        <v>2</v>
      </c>
      <c r="D25" s="29">
        <v>0</v>
      </c>
      <c r="E25" s="29">
        <f t="shared" si="4"/>
        <v>0</v>
      </c>
      <c r="F25" s="29">
        <v>0</v>
      </c>
      <c r="G25" s="29">
        <f t="shared" si="5"/>
        <v>0</v>
      </c>
      <c r="H25" s="29">
        <f t="shared" si="3"/>
        <v>0</v>
      </c>
      <c r="I25" s="23"/>
      <c r="J25" s="23"/>
    </row>
    <row r="26" spans="1:10" x14ac:dyDescent="0.25">
      <c r="A26" s="20" t="s">
        <v>77</v>
      </c>
      <c r="B26" s="21" t="s">
        <v>55</v>
      </c>
      <c r="C26" s="29">
        <v>7</v>
      </c>
      <c r="D26" s="29">
        <v>0</v>
      </c>
      <c r="E26" s="29">
        <f t="shared" si="4"/>
        <v>0</v>
      </c>
      <c r="F26" s="29">
        <v>0</v>
      </c>
      <c r="G26" s="29">
        <f t="shared" si="5"/>
        <v>0</v>
      </c>
      <c r="H26" s="29">
        <f t="shared" si="3"/>
        <v>0</v>
      </c>
      <c r="I26" s="23"/>
      <c r="J26" s="23"/>
    </row>
    <row r="27" spans="1:10" x14ac:dyDescent="0.25">
      <c r="A27" s="20" t="s">
        <v>78</v>
      </c>
      <c r="B27" s="21" t="s">
        <v>55</v>
      </c>
      <c r="C27" s="29">
        <v>1</v>
      </c>
      <c r="D27" s="29">
        <v>0</v>
      </c>
      <c r="E27" s="29">
        <f t="shared" si="4"/>
        <v>0</v>
      </c>
      <c r="F27" s="29">
        <v>0</v>
      </c>
      <c r="G27" s="29">
        <f t="shared" si="5"/>
        <v>0</v>
      </c>
      <c r="H27" s="29">
        <f t="shared" si="3"/>
        <v>0</v>
      </c>
      <c r="I27" s="23"/>
      <c r="J27" s="23"/>
    </row>
    <row r="28" spans="1:10" x14ac:dyDescent="0.25">
      <c r="A28" s="20" t="s">
        <v>79</v>
      </c>
      <c r="B28" s="21" t="s">
        <v>55</v>
      </c>
      <c r="C28" s="29">
        <v>6</v>
      </c>
      <c r="D28" s="29">
        <v>0</v>
      </c>
      <c r="E28" s="29">
        <f t="shared" si="4"/>
        <v>0</v>
      </c>
      <c r="F28" s="29">
        <v>0</v>
      </c>
      <c r="G28" s="29">
        <f t="shared" si="5"/>
        <v>0</v>
      </c>
      <c r="H28" s="29">
        <f t="shared" si="3"/>
        <v>0</v>
      </c>
      <c r="I28" s="23"/>
      <c r="J28" s="23"/>
    </row>
    <row r="29" spans="1:10" x14ac:dyDescent="0.25">
      <c r="A29" s="20" t="s">
        <v>80</v>
      </c>
      <c r="B29" s="21" t="s">
        <v>55</v>
      </c>
      <c r="C29" s="29">
        <v>9</v>
      </c>
      <c r="D29" s="29">
        <v>0</v>
      </c>
      <c r="E29" s="29">
        <f t="shared" si="4"/>
        <v>0</v>
      </c>
      <c r="F29" s="29">
        <v>0</v>
      </c>
      <c r="G29" s="29">
        <f t="shared" si="5"/>
        <v>0</v>
      </c>
      <c r="H29" s="29">
        <f t="shared" si="3"/>
        <v>0</v>
      </c>
      <c r="I29" s="23"/>
      <c r="J29" s="23"/>
    </row>
    <row r="30" spans="1:10" x14ac:dyDescent="0.25">
      <c r="A30" s="20" t="s">
        <v>81</v>
      </c>
      <c r="B30" s="21" t="s">
        <v>55</v>
      </c>
      <c r="C30" s="29">
        <v>17</v>
      </c>
      <c r="D30" s="29">
        <v>0</v>
      </c>
      <c r="E30" s="29">
        <f t="shared" si="4"/>
        <v>0</v>
      </c>
      <c r="F30" s="29">
        <v>0</v>
      </c>
      <c r="G30" s="29">
        <f t="shared" si="5"/>
        <v>0</v>
      </c>
      <c r="H30" s="29">
        <f t="shared" si="3"/>
        <v>0</v>
      </c>
      <c r="I30" s="23"/>
      <c r="J30" s="23"/>
    </row>
    <row r="31" spans="1:10" x14ac:dyDescent="0.25">
      <c r="A31" s="20" t="s">
        <v>82</v>
      </c>
      <c r="B31" s="21" t="s">
        <v>55</v>
      </c>
      <c r="C31" s="29">
        <v>1</v>
      </c>
      <c r="D31" s="29">
        <v>0</v>
      </c>
      <c r="E31" s="29">
        <f t="shared" si="4"/>
        <v>0</v>
      </c>
      <c r="F31" s="29">
        <v>0</v>
      </c>
      <c r="G31" s="29">
        <f t="shared" si="5"/>
        <v>0</v>
      </c>
      <c r="H31" s="29">
        <f t="shared" si="3"/>
        <v>0</v>
      </c>
      <c r="I31" s="23"/>
      <c r="J31" s="23"/>
    </row>
    <row r="32" spans="1:10" x14ac:dyDescent="0.25">
      <c r="A32" s="20" t="s">
        <v>83</v>
      </c>
      <c r="B32" s="21" t="s">
        <v>55</v>
      </c>
      <c r="C32" s="29">
        <v>2</v>
      </c>
      <c r="D32" s="29">
        <v>0</v>
      </c>
      <c r="E32" s="29">
        <f t="shared" si="4"/>
        <v>0</v>
      </c>
      <c r="F32" s="29">
        <v>0</v>
      </c>
      <c r="G32" s="29">
        <f t="shared" si="5"/>
        <v>0</v>
      </c>
      <c r="H32" s="29">
        <f t="shared" si="3"/>
        <v>0</v>
      </c>
      <c r="I32" s="23"/>
      <c r="J32" s="23"/>
    </row>
    <row r="33" spans="1:10" x14ac:dyDescent="0.25">
      <c r="A33" s="20" t="s">
        <v>84</v>
      </c>
      <c r="B33" s="21" t="s">
        <v>55</v>
      </c>
      <c r="C33" s="29">
        <v>1</v>
      </c>
      <c r="D33" s="29">
        <v>0</v>
      </c>
      <c r="E33" s="29">
        <f t="shared" si="4"/>
        <v>0</v>
      </c>
      <c r="F33" s="29">
        <v>0</v>
      </c>
      <c r="G33" s="29">
        <f t="shared" si="5"/>
        <v>0</v>
      </c>
      <c r="H33" s="29">
        <f t="shared" si="3"/>
        <v>0</v>
      </c>
      <c r="I33" s="23"/>
      <c r="J33" s="23"/>
    </row>
    <row r="34" spans="1:10" x14ac:dyDescent="0.25">
      <c r="A34" s="20" t="s">
        <v>85</v>
      </c>
      <c r="B34" s="21" t="s">
        <v>55</v>
      </c>
      <c r="C34" s="29">
        <v>39</v>
      </c>
      <c r="D34" s="29">
        <v>0</v>
      </c>
      <c r="E34" s="29">
        <f t="shared" si="4"/>
        <v>0</v>
      </c>
      <c r="F34" s="29">
        <v>0</v>
      </c>
      <c r="G34" s="29">
        <f t="shared" si="5"/>
        <v>0</v>
      </c>
      <c r="H34" s="29">
        <f t="shared" si="3"/>
        <v>0</v>
      </c>
      <c r="I34" s="23"/>
      <c r="J34" s="23"/>
    </row>
    <row r="35" spans="1:10" x14ac:dyDescent="0.25">
      <c r="A35" s="20" t="s">
        <v>86</v>
      </c>
      <c r="B35" s="21" t="s">
        <v>55</v>
      </c>
      <c r="C35" s="29">
        <v>38</v>
      </c>
      <c r="D35" s="29">
        <v>0</v>
      </c>
      <c r="E35" s="29">
        <f t="shared" si="4"/>
        <v>0</v>
      </c>
      <c r="F35" s="29">
        <v>0</v>
      </c>
      <c r="G35" s="29">
        <f t="shared" si="5"/>
        <v>0</v>
      </c>
      <c r="H35" s="29">
        <f t="shared" si="3"/>
        <v>0</v>
      </c>
      <c r="I35" s="23"/>
      <c r="J35" s="23"/>
    </row>
    <row r="36" spans="1:10" x14ac:dyDescent="0.25">
      <c r="A36" s="20" t="s">
        <v>87</v>
      </c>
      <c r="B36" s="21" t="s">
        <v>55</v>
      </c>
      <c r="C36" s="29">
        <v>23</v>
      </c>
      <c r="D36" s="29">
        <v>0</v>
      </c>
      <c r="E36" s="29">
        <f t="shared" si="4"/>
        <v>0</v>
      </c>
      <c r="F36" s="29">
        <v>0</v>
      </c>
      <c r="G36" s="29">
        <f t="shared" si="5"/>
        <v>0</v>
      </c>
      <c r="H36" s="29">
        <f t="shared" si="3"/>
        <v>0</v>
      </c>
      <c r="I36" s="23"/>
      <c r="J36" s="23"/>
    </row>
    <row r="37" spans="1:10" x14ac:dyDescent="0.25">
      <c r="A37" s="18" t="s">
        <v>88</v>
      </c>
      <c r="B37" s="5" t="s">
        <v>10</v>
      </c>
      <c r="C37" s="13"/>
      <c r="D37" s="13"/>
      <c r="E37" s="13">
        <f>SUM(E14:E36)</f>
        <v>0</v>
      </c>
      <c r="F37" s="13"/>
      <c r="G37" s="13">
        <f>SUM(G14:G36)</f>
        <v>0</v>
      </c>
      <c r="H37" s="13">
        <f>SUM(H14:H36)</f>
        <v>0</v>
      </c>
      <c r="I37" s="23"/>
      <c r="J37" s="23"/>
    </row>
    <row r="38" spans="1:10" x14ac:dyDescent="0.25">
      <c r="A38" s="20" t="s">
        <v>10</v>
      </c>
      <c r="B38" s="21" t="s">
        <v>10</v>
      </c>
      <c r="C38" s="29"/>
      <c r="D38" s="29"/>
      <c r="E38" s="29"/>
      <c r="F38" s="29"/>
      <c r="G38" s="29"/>
      <c r="H38" s="29">
        <f>E38+G38</f>
        <v>0</v>
      </c>
      <c r="I38" s="23"/>
      <c r="J38" s="23"/>
    </row>
    <row r="39" spans="1:10" x14ac:dyDescent="0.25">
      <c r="A39" s="18" t="s">
        <v>89</v>
      </c>
      <c r="B39" s="5" t="s">
        <v>10</v>
      </c>
      <c r="C39" s="13"/>
      <c r="D39" s="13"/>
      <c r="E39" s="13"/>
      <c r="F39" s="13"/>
      <c r="G39" s="13"/>
      <c r="H39" s="13"/>
      <c r="I39" s="23"/>
      <c r="J39" s="23"/>
    </row>
    <row r="40" spans="1:10" x14ac:dyDescent="0.25">
      <c r="A40" s="20" t="s">
        <v>90</v>
      </c>
      <c r="B40" s="21" t="s">
        <v>55</v>
      </c>
      <c r="C40" s="29">
        <v>362</v>
      </c>
      <c r="D40" s="29">
        <v>0</v>
      </c>
      <c r="E40" s="29">
        <f>C40*D40</f>
        <v>0</v>
      </c>
      <c r="F40" s="29">
        <v>0</v>
      </c>
      <c r="G40" s="29">
        <f>C40*F40</f>
        <v>0</v>
      </c>
      <c r="H40" s="29">
        <f>E40+G40</f>
        <v>0</v>
      </c>
      <c r="I40" s="23"/>
      <c r="J40" s="23"/>
    </row>
    <row r="41" spans="1:10" x14ac:dyDescent="0.25">
      <c r="A41" s="20" t="s">
        <v>91</v>
      </c>
      <c r="B41" s="21" t="s">
        <v>55</v>
      </c>
      <c r="C41" s="29">
        <v>283</v>
      </c>
      <c r="D41" s="29">
        <v>0</v>
      </c>
      <c r="E41" s="29">
        <f>C41*D41</f>
        <v>0</v>
      </c>
      <c r="F41" s="29">
        <v>0</v>
      </c>
      <c r="G41" s="29">
        <f>C41*F41</f>
        <v>0</v>
      </c>
      <c r="H41" s="29">
        <f>E41+G41</f>
        <v>0</v>
      </c>
      <c r="I41" s="23"/>
      <c r="J41" s="23"/>
    </row>
    <row r="42" spans="1:10" x14ac:dyDescent="0.25">
      <c r="A42" s="20" t="s">
        <v>92</v>
      </c>
      <c r="B42" s="21" t="s">
        <v>55</v>
      </c>
      <c r="C42" s="29">
        <v>28</v>
      </c>
      <c r="D42" s="29">
        <v>0</v>
      </c>
      <c r="E42" s="29">
        <f>C42*D42</f>
        <v>0</v>
      </c>
      <c r="F42" s="29">
        <v>0</v>
      </c>
      <c r="G42" s="29">
        <f>C42*F42</f>
        <v>0</v>
      </c>
      <c r="H42" s="29">
        <f>E42+G42</f>
        <v>0</v>
      </c>
      <c r="I42" s="23"/>
      <c r="J42" s="23"/>
    </row>
    <row r="43" spans="1:10" x14ac:dyDescent="0.25">
      <c r="A43" s="20" t="s">
        <v>93</v>
      </c>
      <c r="B43" s="21" t="s">
        <v>55</v>
      </c>
      <c r="C43" s="29">
        <v>14</v>
      </c>
      <c r="D43" s="29">
        <v>0</v>
      </c>
      <c r="E43" s="29">
        <f>C43*D43</f>
        <v>0</v>
      </c>
      <c r="F43" s="29">
        <v>0</v>
      </c>
      <c r="G43" s="29">
        <f>C43*F43</f>
        <v>0</v>
      </c>
      <c r="H43" s="29">
        <f>E43+G43</f>
        <v>0</v>
      </c>
      <c r="I43" s="23"/>
      <c r="J43" s="23"/>
    </row>
    <row r="44" spans="1:10" x14ac:dyDescent="0.25">
      <c r="A44" s="20" t="s">
        <v>94</v>
      </c>
      <c r="B44" s="21" t="s">
        <v>55</v>
      </c>
      <c r="C44" s="29">
        <v>9</v>
      </c>
      <c r="D44" s="29">
        <v>0</v>
      </c>
      <c r="E44" s="29">
        <f>C44*D44</f>
        <v>0</v>
      </c>
      <c r="F44" s="29">
        <v>0</v>
      </c>
      <c r="G44" s="29">
        <f>C44*F44</f>
        <v>0</v>
      </c>
      <c r="H44" s="29">
        <f>E44+G44</f>
        <v>0</v>
      </c>
      <c r="I44" s="23"/>
      <c r="J44" s="23"/>
    </row>
    <row r="45" spans="1:10" ht="30" x14ac:dyDescent="0.25">
      <c r="A45" s="19" t="s">
        <v>95</v>
      </c>
      <c r="B45" s="14" t="s">
        <v>10</v>
      </c>
      <c r="C45" s="15"/>
      <c r="D45" s="15"/>
      <c r="E45" s="15"/>
      <c r="F45" s="15"/>
      <c r="G45" s="15"/>
      <c r="H45" s="15"/>
      <c r="I45" s="23"/>
      <c r="J45" s="23"/>
    </row>
    <row r="46" spans="1:10" x14ac:dyDescent="0.25">
      <c r="A46" s="20" t="s">
        <v>96</v>
      </c>
      <c r="B46" s="21" t="s">
        <v>55</v>
      </c>
      <c r="C46" s="29">
        <v>96</v>
      </c>
      <c r="D46" s="29">
        <v>0</v>
      </c>
      <c r="E46" s="29">
        <f>C46*D46</f>
        <v>0</v>
      </c>
      <c r="F46" s="29">
        <v>0</v>
      </c>
      <c r="G46" s="29">
        <f>C46*F46</f>
        <v>0</v>
      </c>
      <c r="H46" s="29">
        <f>E46+G46</f>
        <v>0</v>
      </c>
      <c r="I46" s="23"/>
      <c r="J46" s="23"/>
    </row>
    <row r="47" spans="1:10" x14ac:dyDescent="0.25">
      <c r="A47" s="20" t="s">
        <v>97</v>
      </c>
      <c r="B47" s="21" t="s">
        <v>55</v>
      </c>
      <c r="C47" s="29">
        <v>17</v>
      </c>
      <c r="D47" s="29">
        <v>0</v>
      </c>
      <c r="E47" s="29">
        <f>C47*D47</f>
        <v>0</v>
      </c>
      <c r="F47" s="29">
        <v>0</v>
      </c>
      <c r="G47" s="29">
        <f>C47*F47</f>
        <v>0</v>
      </c>
      <c r="H47" s="29">
        <f>E47+G47</f>
        <v>0</v>
      </c>
      <c r="I47" s="23"/>
      <c r="J47" s="23"/>
    </row>
    <row r="48" spans="1:10" x14ac:dyDescent="0.25">
      <c r="A48" s="20" t="s">
        <v>98</v>
      </c>
      <c r="B48" s="21" t="s">
        <v>55</v>
      </c>
      <c r="C48" s="29">
        <v>2</v>
      </c>
      <c r="D48" s="29">
        <v>0</v>
      </c>
      <c r="E48" s="29">
        <f>C48*D48</f>
        <v>0</v>
      </c>
      <c r="F48" s="29">
        <v>0</v>
      </c>
      <c r="G48" s="29">
        <f>C48*F48</f>
        <v>0</v>
      </c>
      <c r="H48" s="29">
        <f>E48+G48</f>
        <v>0</v>
      </c>
      <c r="I48" s="23"/>
      <c r="J48" s="23"/>
    </row>
    <row r="49" spans="1:10" x14ac:dyDescent="0.25">
      <c r="A49" s="19" t="s">
        <v>99</v>
      </c>
      <c r="B49" s="14" t="s">
        <v>10</v>
      </c>
      <c r="C49" s="15"/>
      <c r="D49" s="15"/>
      <c r="E49" s="15"/>
      <c r="F49" s="15"/>
      <c r="G49" s="15"/>
      <c r="H49" s="15"/>
      <c r="I49" s="23"/>
      <c r="J49" s="23"/>
    </row>
    <row r="50" spans="1:10" x14ac:dyDescent="0.25">
      <c r="A50" s="20" t="s">
        <v>100</v>
      </c>
      <c r="B50" s="21" t="s">
        <v>55</v>
      </c>
      <c r="C50" s="29">
        <v>269</v>
      </c>
      <c r="D50" s="29">
        <v>0</v>
      </c>
      <c r="E50" s="29">
        <f t="shared" ref="E50:E64" si="6">C50*D50</f>
        <v>0</v>
      </c>
      <c r="F50" s="29">
        <v>0</v>
      </c>
      <c r="G50" s="29">
        <f t="shared" ref="G50:G64" si="7">C50*F50</f>
        <v>0</v>
      </c>
      <c r="H50" s="29">
        <f t="shared" ref="H50:H64" si="8">E50+G50</f>
        <v>0</v>
      </c>
      <c r="I50" s="23"/>
      <c r="J50" s="23"/>
    </row>
    <row r="51" spans="1:10" x14ac:dyDescent="0.25">
      <c r="A51" s="20" t="s">
        <v>101</v>
      </c>
      <c r="B51" s="21" t="s">
        <v>55</v>
      </c>
      <c r="C51" s="29">
        <v>258</v>
      </c>
      <c r="D51" s="29">
        <v>0</v>
      </c>
      <c r="E51" s="29">
        <f t="shared" si="6"/>
        <v>0</v>
      </c>
      <c r="F51" s="29">
        <v>0</v>
      </c>
      <c r="G51" s="29">
        <f t="shared" si="7"/>
        <v>0</v>
      </c>
      <c r="H51" s="29">
        <f t="shared" si="8"/>
        <v>0</v>
      </c>
      <c r="I51" s="23"/>
      <c r="J51" s="23"/>
    </row>
    <row r="52" spans="1:10" x14ac:dyDescent="0.25">
      <c r="A52" s="20" t="s">
        <v>102</v>
      </c>
      <c r="B52" s="21" t="s">
        <v>55</v>
      </c>
      <c r="C52" s="29">
        <v>291</v>
      </c>
      <c r="D52" s="29">
        <v>0</v>
      </c>
      <c r="E52" s="29">
        <f t="shared" si="6"/>
        <v>0</v>
      </c>
      <c r="F52" s="29">
        <v>0</v>
      </c>
      <c r="G52" s="29">
        <f t="shared" si="7"/>
        <v>0</v>
      </c>
      <c r="H52" s="29">
        <f t="shared" si="8"/>
        <v>0</v>
      </c>
      <c r="I52" s="23"/>
      <c r="J52" s="23"/>
    </row>
    <row r="53" spans="1:10" x14ac:dyDescent="0.25">
      <c r="A53" s="20" t="s">
        <v>103</v>
      </c>
      <c r="B53" s="21" t="s">
        <v>104</v>
      </c>
      <c r="C53" s="29">
        <v>137</v>
      </c>
      <c r="D53" s="29">
        <v>0</v>
      </c>
      <c r="E53" s="29">
        <f t="shared" si="6"/>
        <v>0</v>
      </c>
      <c r="F53" s="29">
        <v>0</v>
      </c>
      <c r="G53" s="29">
        <f t="shared" si="7"/>
        <v>0</v>
      </c>
      <c r="H53" s="29">
        <f t="shared" si="8"/>
        <v>0</v>
      </c>
      <c r="I53" s="23"/>
      <c r="J53" s="23"/>
    </row>
    <row r="54" spans="1:10" x14ac:dyDescent="0.25">
      <c r="A54" s="20" t="s">
        <v>105</v>
      </c>
      <c r="B54" s="21" t="s">
        <v>104</v>
      </c>
      <c r="C54" s="29">
        <v>49</v>
      </c>
      <c r="D54" s="29">
        <v>0</v>
      </c>
      <c r="E54" s="29">
        <f t="shared" si="6"/>
        <v>0</v>
      </c>
      <c r="F54" s="29">
        <v>0</v>
      </c>
      <c r="G54" s="29">
        <f t="shared" si="7"/>
        <v>0</v>
      </c>
      <c r="H54" s="29">
        <f t="shared" si="8"/>
        <v>0</v>
      </c>
      <c r="I54" s="23"/>
      <c r="J54" s="23"/>
    </row>
    <row r="55" spans="1:10" x14ac:dyDescent="0.25">
      <c r="A55" s="20" t="s">
        <v>106</v>
      </c>
      <c r="B55" s="21" t="s">
        <v>104</v>
      </c>
      <c r="C55" s="29">
        <v>28</v>
      </c>
      <c r="D55" s="29">
        <v>0</v>
      </c>
      <c r="E55" s="29">
        <f t="shared" si="6"/>
        <v>0</v>
      </c>
      <c r="F55" s="29">
        <v>0</v>
      </c>
      <c r="G55" s="29">
        <f t="shared" si="7"/>
        <v>0</v>
      </c>
      <c r="H55" s="29">
        <f t="shared" si="8"/>
        <v>0</v>
      </c>
      <c r="I55" s="23"/>
      <c r="J55" s="23"/>
    </row>
    <row r="56" spans="1:10" x14ac:dyDescent="0.25">
      <c r="A56" s="20" t="s">
        <v>107</v>
      </c>
      <c r="B56" s="21" t="s">
        <v>104</v>
      </c>
      <c r="C56" s="29">
        <v>61</v>
      </c>
      <c r="D56" s="29">
        <v>0</v>
      </c>
      <c r="E56" s="29">
        <f t="shared" si="6"/>
        <v>0</v>
      </c>
      <c r="F56" s="29">
        <v>0</v>
      </c>
      <c r="G56" s="29">
        <f t="shared" si="7"/>
        <v>0</v>
      </c>
      <c r="H56" s="29">
        <f t="shared" si="8"/>
        <v>0</v>
      </c>
      <c r="I56" s="23"/>
      <c r="J56" s="23"/>
    </row>
    <row r="57" spans="1:10" x14ac:dyDescent="0.25">
      <c r="A57" s="20" t="s">
        <v>108</v>
      </c>
      <c r="B57" s="21" t="s">
        <v>104</v>
      </c>
      <c r="C57" s="29">
        <v>34</v>
      </c>
      <c r="D57" s="29">
        <v>0</v>
      </c>
      <c r="E57" s="29">
        <f t="shared" si="6"/>
        <v>0</v>
      </c>
      <c r="F57" s="29">
        <v>0</v>
      </c>
      <c r="G57" s="29">
        <f t="shared" si="7"/>
        <v>0</v>
      </c>
      <c r="H57" s="29">
        <f t="shared" si="8"/>
        <v>0</v>
      </c>
      <c r="I57" s="23"/>
      <c r="J57" s="23"/>
    </row>
    <row r="58" spans="1:10" x14ac:dyDescent="0.25">
      <c r="A58" s="20" t="s">
        <v>109</v>
      </c>
      <c r="B58" s="21" t="s">
        <v>104</v>
      </c>
      <c r="C58" s="29">
        <v>29</v>
      </c>
      <c r="D58" s="29">
        <v>0</v>
      </c>
      <c r="E58" s="29">
        <f t="shared" si="6"/>
        <v>0</v>
      </c>
      <c r="F58" s="29">
        <v>0</v>
      </c>
      <c r="G58" s="29">
        <f t="shared" si="7"/>
        <v>0</v>
      </c>
      <c r="H58" s="29">
        <f t="shared" si="8"/>
        <v>0</v>
      </c>
      <c r="I58" s="23"/>
      <c r="J58" s="23"/>
    </row>
    <row r="59" spans="1:10" x14ac:dyDescent="0.25">
      <c r="A59" s="20" t="s">
        <v>110</v>
      </c>
      <c r="B59" s="21" t="s">
        <v>104</v>
      </c>
      <c r="C59" s="29">
        <v>16</v>
      </c>
      <c r="D59" s="29">
        <v>0</v>
      </c>
      <c r="E59" s="29">
        <f t="shared" si="6"/>
        <v>0</v>
      </c>
      <c r="F59" s="29">
        <v>0</v>
      </c>
      <c r="G59" s="29">
        <f t="shared" si="7"/>
        <v>0</v>
      </c>
      <c r="H59" s="29">
        <f t="shared" si="8"/>
        <v>0</v>
      </c>
      <c r="I59" s="23"/>
      <c r="J59" s="23"/>
    </row>
    <row r="60" spans="1:10" x14ac:dyDescent="0.25">
      <c r="A60" s="20" t="s">
        <v>111</v>
      </c>
      <c r="B60" s="21" t="s">
        <v>104</v>
      </c>
      <c r="C60" s="29">
        <v>21</v>
      </c>
      <c r="D60" s="29">
        <v>0</v>
      </c>
      <c r="E60" s="29">
        <f t="shared" si="6"/>
        <v>0</v>
      </c>
      <c r="F60" s="29">
        <v>0</v>
      </c>
      <c r="G60" s="29">
        <f t="shared" si="7"/>
        <v>0</v>
      </c>
      <c r="H60" s="29">
        <f t="shared" si="8"/>
        <v>0</v>
      </c>
      <c r="I60" s="23"/>
      <c r="J60" s="23"/>
    </row>
    <row r="61" spans="1:10" x14ac:dyDescent="0.25">
      <c r="A61" s="20" t="s">
        <v>112</v>
      </c>
      <c r="B61" s="21" t="s">
        <v>104</v>
      </c>
      <c r="C61" s="29">
        <v>25</v>
      </c>
      <c r="D61" s="29">
        <v>0</v>
      </c>
      <c r="E61" s="29">
        <f t="shared" si="6"/>
        <v>0</v>
      </c>
      <c r="F61" s="29">
        <v>0</v>
      </c>
      <c r="G61" s="29">
        <f t="shared" si="7"/>
        <v>0</v>
      </c>
      <c r="H61" s="29">
        <f t="shared" si="8"/>
        <v>0</v>
      </c>
      <c r="I61" s="23"/>
      <c r="J61" s="23"/>
    </row>
    <row r="62" spans="1:10" x14ac:dyDescent="0.25">
      <c r="A62" s="20" t="s">
        <v>113</v>
      </c>
      <c r="B62" s="21" t="s">
        <v>104</v>
      </c>
      <c r="C62" s="29">
        <v>20</v>
      </c>
      <c r="D62" s="29">
        <v>0</v>
      </c>
      <c r="E62" s="29">
        <f t="shared" si="6"/>
        <v>0</v>
      </c>
      <c r="F62" s="29">
        <v>0</v>
      </c>
      <c r="G62" s="29">
        <f t="shared" si="7"/>
        <v>0</v>
      </c>
      <c r="H62" s="29">
        <f t="shared" si="8"/>
        <v>0</v>
      </c>
      <c r="I62" s="23"/>
      <c r="J62" s="23"/>
    </row>
    <row r="63" spans="1:10" x14ac:dyDescent="0.25">
      <c r="A63" s="20" t="s">
        <v>114</v>
      </c>
      <c r="B63" s="21" t="s">
        <v>55</v>
      </c>
      <c r="C63" s="29">
        <v>200</v>
      </c>
      <c r="D63" s="29">
        <v>0</v>
      </c>
      <c r="E63" s="29">
        <f t="shared" si="6"/>
        <v>0</v>
      </c>
      <c r="F63" s="29">
        <v>0</v>
      </c>
      <c r="G63" s="29">
        <f t="shared" si="7"/>
        <v>0</v>
      </c>
      <c r="H63" s="29">
        <f t="shared" si="8"/>
        <v>0</v>
      </c>
      <c r="I63" s="23"/>
      <c r="J63" s="23"/>
    </row>
    <row r="64" spans="1:10" x14ac:dyDescent="0.25">
      <c r="A64" s="20" t="s">
        <v>115</v>
      </c>
      <c r="B64" s="21" t="s">
        <v>55</v>
      </c>
      <c r="C64" s="29">
        <v>200</v>
      </c>
      <c r="D64" s="29">
        <v>0</v>
      </c>
      <c r="E64" s="29">
        <f t="shared" si="6"/>
        <v>0</v>
      </c>
      <c r="F64" s="29">
        <v>0</v>
      </c>
      <c r="G64" s="29">
        <f t="shared" si="7"/>
        <v>0</v>
      </c>
      <c r="H64" s="29">
        <f t="shared" si="8"/>
        <v>0</v>
      </c>
      <c r="I64" s="23"/>
      <c r="J64" s="23"/>
    </row>
    <row r="65" spans="1:10" x14ac:dyDescent="0.25">
      <c r="A65" s="19" t="s">
        <v>116</v>
      </c>
      <c r="B65" s="14" t="s">
        <v>10</v>
      </c>
      <c r="C65" s="15"/>
      <c r="D65" s="15"/>
      <c r="E65" s="15"/>
      <c r="F65" s="15"/>
      <c r="G65" s="15"/>
      <c r="H65" s="15"/>
      <c r="I65" s="23"/>
      <c r="J65" s="23"/>
    </row>
    <row r="66" spans="1:10" x14ac:dyDescent="0.25">
      <c r="A66" s="20" t="s">
        <v>117</v>
      </c>
      <c r="B66" s="21" t="s">
        <v>55</v>
      </c>
      <c r="C66" s="29">
        <v>145</v>
      </c>
      <c r="D66" s="29">
        <v>0</v>
      </c>
      <c r="E66" s="29">
        <f>C66*D66</f>
        <v>0</v>
      </c>
      <c r="F66" s="29">
        <v>0</v>
      </c>
      <c r="G66" s="29">
        <f>C66*F66</f>
        <v>0</v>
      </c>
      <c r="H66" s="29">
        <f>E66+G66</f>
        <v>0</v>
      </c>
      <c r="I66" s="23"/>
      <c r="J66" s="23"/>
    </row>
    <row r="67" spans="1:10" x14ac:dyDescent="0.25">
      <c r="A67" s="20" t="s">
        <v>118</v>
      </c>
      <c r="B67" s="21" t="s">
        <v>55</v>
      </c>
      <c r="C67" s="29">
        <v>204</v>
      </c>
      <c r="D67" s="29">
        <v>0</v>
      </c>
      <c r="E67" s="29">
        <f>C67*D67</f>
        <v>0</v>
      </c>
      <c r="F67" s="29">
        <v>0</v>
      </c>
      <c r="G67" s="29">
        <f>C67*F67</f>
        <v>0</v>
      </c>
      <c r="H67" s="29">
        <f>E67+G67</f>
        <v>0</v>
      </c>
      <c r="I67" s="23"/>
      <c r="J67" s="23"/>
    </row>
    <row r="68" spans="1:10" x14ac:dyDescent="0.25">
      <c r="A68" s="19" t="s">
        <v>119</v>
      </c>
      <c r="B68" s="14" t="s">
        <v>10</v>
      </c>
      <c r="C68" s="15"/>
      <c r="D68" s="15"/>
      <c r="E68" s="15"/>
      <c r="F68" s="15"/>
      <c r="G68" s="15"/>
      <c r="H68" s="15"/>
      <c r="I68" s="23"/>
      <c r="J68" s="23"/>
    </row>
    <row r="69" spans="1:10" x14ac:dyDescent="0.25">
      <c r="A69" s="20" t="s">
        <v>120</v>
      </c>
      <c r="B69" s="21" t="s">
        <v>55</v>
      </c>
      <c r="C69" s="29">
        <v>84</v>
      </c>
      <c r="D69" s="29">
        <v>0</v>
      </c>
      <c r="E69" s="29">
        <f>C69*D69</f>
        <v>0</v>
      </c>
      <c r="F69" s="29">
        <v>0</v>
      </c>
      <c r="G69" s="29">
        <f>C69*F69</f>
        <v>0</v>
      </c>
      <c r="H69" s="29">
        <f>E69+G69</f>
        <v>0</v>
      </c>
      <c r="I69" s="23"/>
      <c r="J69" s="23"/>
    </row>
    <row r="70" spans="1:10" x14ac:dyDescent="0.25">
      <c r="A70" s="20" t="s">
        <v>121</v>
      </c>
      <c r="B70" s="21" t="s">
        <v>55</v>
      </c>
      <c r="C70" s="29">
        <v>22</v>
      </c>
      <c r="D70" s="29">
        <v>0</v>
      </c>
      <c r="E70" s="29">
        <f>C70*D70</f>
        <v>0</v>
      </c>
      <c r="F70" s="29">
        <v>0</v>
      </c>
      <c r="G70" s="29">
        <f>C70*F70</f>
        <v>0</v>
      </c>
      <c r="H70" s="29">
        <f>E70+G70</f>
        <v>0</v>
      </c>
      <c r="I70" s="23"/>
      <c r="J70" s="23"/>
    </row>
    <row r="71" spans="1:10" x14ac:dyDescent="0.25">
      <c r="A71" s="20" t="s">
        <v>122</v>
      </c>
      <c r="B71" s="21" t="s">
        <v>55</v>
      </c>
      <c r="C71" s="29">
        <v>2</v>
      </c>
      <c r="D71" s="29">
        <v>0</v>
      </c>
      <c r="E71" s="29">
        <f>C71*D71</f>
        <v>0</v>
      </c>
      <c r="F71" s="29">
        <v>0</v>
      </c>
      <c r="G71" s="29">
        <f>C71*F71</f>
        <v>0</v>
      </c>
      <c r="H71" s="29">
        <f>E71+G71</f>
        <v>0</v>
      </c>
      <c r="I71" s="23"/>
      <c r="J71" s="23"/>
    </row>
    <row r="72" spans="1:10" ht="45" x14ac:dyDescent="0.25">
      <c r="A72" s="19" t="s">
        <v>123</v>
      </c>
      <c r="B72" s="14" t="s">
        <v>10</v>
      </c>
      <c r="C72" s="15"/>
      <c r="D72" s="15"/>
      <c r="E72" s="15"/>
      <c r="F72" s="15"/>
      <c r="G72" s="15"/>
      <c r="H72" s="15"/>
      <c r="I72" s="23"/>
      <c r="J72" s="23"/>
    </row>
    <row r="73" spans="1:10" x14ac:dyDescent="0.25">
      <c r="A73" s="20" t="s">
        <v>124</v>
      </c>
      <c r="B73" s="21" t="s">
        <v>104</v>
      </c>
      <c r="C73" s="29">
        <v>51</v>
      </c>
      <c r="D73" s="29">
        <v>0</v>
      </c>
      <c r="E73" s="29">
        <f t="shared" ref="E73:E80" si="9">C73*D73</f>
        <v>0</v>
      </c>
      <c r="F73" s="29">
        <v>0</v>
      </c>
      <c r="G73" s="29">
        <f t="shared" ref="G73:G80" si="10">C73*F73</f>
        <v>0</v>
      </c>
      <c r="H73" s="29">
        <f t="shared" ref="H73:H80" si="11">E73+G73</f>
        <v>0</v>
      </c>
      <c r="I73" s="23"/>
      <c r="J73" s="23"/>
    </row>
    <row r="74" spans="1:10" x14ac:dyDescent="0.25">
      <c r="A74" s="20" t="s">
        <v>125</v>
      </c>
      <c r="B74" s="21" t="s">
        <v>104</v>
      </c>
      <c r="C74" s="29">
        <v>138</v>
      </c>
      <c r="D74" s="29">
        <v>0</v>
      </c>
      <c r="E74" s="29">
        <f t="shared" si="9"/>
        <v>0</v>
      </c>
      <c r="F74" s="29">
        <v>0</v>
      </c>
      <c r="G74" s="29">
        <f t="shared" si="10"/>
        <v>0</v>
      </c>
      <c r="H74" s="29">
        <f t="shared" si="11"/>
        <v>0</v>
      </c>
      <c r="I74" s="23"/>
      <c r="J74" s="23"/>
    </row>
    <row r="75" spans="1:10" x14ac:dyDescent="0.25">
      <c r="A75" s="20" t="s">
        <v>126</v>
      </c>
      <c r="B75" s="21" t="s">
        <v>104</v>
      </c>
      <c r="C75" s="29">
        <v>6</v>
      </c>
      <c r="D75" s="29">
        <v>0</v>
      </c>
      <c r="E75" s="29">
        <f t="shared" si="9"/>
        <v>0</v>
      </c>
      <c r="F75" s="29">
        <v>0</v>
      </c>
      <c r="G75" s="29">
        <f t="shared" si="10"/>
        <v>0</v>
      </c>
      <c r="H75" s="29">
        <f t="shared" si="11"/>
        <v>0</v>
      </c>
      <c r="I75" s="23"/>
      <c r="J75" s="23"/>
    </row>
    <row r="76" spans="1:10" x14ac:dyDescent="0.25">
      <c r="A76" s="20" t="s">
        <v>127</v>
      </c>
      <c r="B76" s="21" t="s">
        <v>104</v>
      </c>
      <c r="C76" s="29">
        <v>25</v>
      </c>
      <c r="D76" s="29">
        <v>0</v>
      </c>
      <c r="E76" s="29">
        <f t="shared" si="9"/>
        <v>0</v>
      </c>
      <c r="F76" s="29">
        <v>0</v>
      </c>
      <c r="G76" s="29">
        <f t="shared" si="10"/>
        <v>0</v>
      </c>
      <c r="H76" s="29">
        <f t="shared" si="11"/>
        <v>0</v>
      </c>
      <c r="I76" s="23"/>
      <c r="J76" s="23"/>
    </row>
    <row r="77" spans="1:10" x14ac:dyDescent="0.25">
      <c r="A77" s="20" t="s">
        <v>128</v>
      </c>
      <c r="B77" s="21" t="s">
        <v>104</v>
      </c>
      <c r="C77" s="29">
        <v>19</v>
      </c>
      <c r="D77" s="29">
        <v>0</v>
      </c>
      <c r="E77" s="29">
        <f t="shared" si="9"/>
        <v>0</v>
      </c>
      <c r="F77" s="29">
        <v>0</v>
      </c>
      <c r="G77" s="29">
        <f t="shared" si="10"/>
        <v>0</v>
      </c>
      <c r="H77" s="29">
        <f t="shared" si="11"/>
        <v>0</v>
      </c>
      <c r="I77" s="23"/>
      <c r="J77" s="23"/>
    </row>
    <row r="78" spans="1:10" x14ac:dyDescent="0.25">
      <c r="A78" s="20" t="s">
        <v>129</v>
      </c>
      <c r="B78" s="21" t="s">
        <v>104</v>
      </c>
      <c r="C78" s="29">
        <v>3</v>
      </c>
      <c r="D78" s="29">
        <v>0</v>
      </c>
      <c r="E78" s="29">
        <f t="shared" si="9"/>
        <v>0</v>
      </c>
      <c r="F78" s="29">
        <v>0</v>
      </c>
      <c r="G78" s="29">
        <f t="shared" si="10"/>
        <v>0</v>
      </c>
      <c r="H78" s="29">
        <f t="shared" si="11"/>
        <v>0</v>
      </c>
      <c r="I78" s="23"/>
      <c r="J78" s="23"/>
    </row>
    <row r="79" spans="1:10" x14ac:dyDescent="0.25">
      <c r="A79" s="20" t="s">
        <v>130</v>
      </c>
      <c r="B79" s="21" t="s">
        <v>104</v>
      </c>
      <c r="C79" s="29">
        <v>3</v>
      </c>
      <c r="D79" s="29">
        <v>0</v>
      </c>
      <c r="E79" s="29">
        <f t="shared" si="9"/>
        <v>0</v>
      </c>
      <c r="F79" s="29">
        <v>0</v>
      </c>
      <c r="G79" s="29">
        <f t="shared" si="10"/>
        <v>0</v>
      </c>
      <c r="H79" s="29">
        <f t="shared" si="11"/>
        <v>0</v>
      </c>
      <c r="I79" s="23"/>
      <c r="J79" s="23"/>
    </row>
    <row r="80" spans="1:10" x14ac:dyDescent="0.25">
      <c r="A80" s="20" t="s">
        <v>131</v>
      </c>
      <c r="B80" s="21" t="s">
        <v>55</v>
      </c>
      <c r="C80" s="29">
        <v>14</v>
      </c>
      <c r="D80" s="29">
        <v>0</v>
      </c>
      <c r="E80" s="29">
        <f t="shared" si="9"/>
        <v>0</v>
      </c>
      <c r="F80" s="29">
        <v>0</v>
      </c>
      <c r="G80" s="29">
        <f t="shared" si="10"/>
        <v>0</v>
      </c>
      <c r="H80" s="29">
        <f t="shared" si="11"/>
        <v>0</v>
      </c>
      <c r="I80" s="23"/>
      <c r="J80" s="23"/>
    </row>
    <row r="81" spans="1:10" x14ac:dyDescent="0.25">
      <c r="A81" s="19" t="s">
        <v>132</v>
      </c>
      <c r="B81" s="14" t="s">
        <v>10</v>
      </c>
      <c r="C81" s="15"/>
      <c r="D81" s="15"/>
      <c r="E81" s="15"/>
      <c r="F81" s="15"/>
      <c r="G81" s="15"/>
      <c r="H81" s="15"/>
      <c r="I81" s="23"/>
      <c r="J81" s="23"/>
    </row>
    <row r="82" spans="1:10" x14ac:dyDescent="0.25">
      <c r="A82" s="20" t="s">
        <v>133</v>
      </c>
      <c r="B82" s="21" t="s">
        <v>134</v>
      </c>
      <c r="C82" s="29">
        <v>1.2</v>
      </c>
      <c r="D82" s="29">
        <v>0</v>
      </c>
      <c r="E82" s="29">
        <f>C82*D82</f>
        <v>0</v>
      </c>
      <c r="F82" s="29">
        <v>0</v>
      </c>
      <c r="G82" s="29">
        <f>C82*F82</f>
        <v>0</v>
      </c>
      <c r="H82" s="29">
        <f>E82+G82</f>
        <v>0</v>
      </c>
      <c r="I82" s="23"/>
      <c r="J82" s="23"/>
    </row>
    <row r="83" spans="1:10" x14ac:dyDescent="0.25">
      <c r="A83" s="20" t="s">
        <v>135</v>
      </c>
      <c r="B83" s="21" t="s">
        <v>134</v>
      </c>
      <c r="C83" s="29">
        <v>0.85</v>
      </c>
      <c r="D83" s="29">
        <v>0</v>
      </c>
      <c r="E83" s="29">
        <f>C83*D83</f>
        <v>0</v>
      </c>
      <c r="F83" s="29">
        <v>0</v>
      </c>
      <c r="G83" s="29">
        <f>C83*F83</f>
        <v>0</v>
      </c>
      <c r="H83" s="29">
        <f>E83+G83</f>
        <v>0</v>
      </c>
      <c r="I83" s="23"/>
      <c r="J83" s="23"/>
    </row>
    <row r="84" spans="1:10" x14ac:dyDescent="0.25">
      <c r="A84" s="19" t="s">
        <v>136</v>
      </c>
      <c r="B84" s="14" t="s">
        <v>10</v>
      </c>
      <c r="C84" s="15"/>
      <c r="D84" s="15"/>
      <c r="E84" s="15"/>
      <c r="F84" s="15"/>
      <c r="G84" s="15"/>
      <c r="H84" s="15"/>
      <c r="I84" s="23"/>
      <c r="J84" s="23"/>
    </row>
    <row r="85" spans="1:10" x14ac:dyDescent="0.25">
      <c r="A85" s="20" t="s">
        <v>137</v>
      </c>
      <c r="B85" s="21" t="s">
        <v>134</v>
      </c>
      <c r="C85" s="29">
        <v>0.25</v>
      </c>
      <c r="D85" s="29">
        <v>0</v>
      </c>
      <c r="E85" s="29">
        <f>C85*D85</f>
        <v>0</v>
      </c>
      <c r="F85" s="29">
        <v>0</v>
      </c>
      <c r="G85" s="29">
        <f>C85*F85</f>
        <v>0</v>
      </c>
      <c r="H85" s="29">
        <f>E85+G85</f>
        <v>0</v>
      </c>
      <c r="I85" s="23"/>
      <c r="J85" s="23"/>
    </row>
    <row r="86" spans="1:10" x14ac:dyDescent="0.25">
      <c r="A86" s="20" t="s">
        <v>135</v>
      </c>
      <c r="B86" s="21" t="s">
        <v>134</v>
      </c>
      <c r="C86" s="29">
        <v>0.25</v>
      </c>
      <c r="D86" s="29">
        <v>0</v>
      </c>
      <c r="E86" s="29">
        <f>C86*D86</f>
        <v>0</v>
      </c>
      <c r="F86" s="29">
        <v>0</v>
      </c>
      <c r="G86" s="29">
        <f>C86*F86</f>
        <v>0</v>
      </c>
      <c r="H86" s="29">
        <f>E86+G86</f>
        <v>0</v>
      </c>
      <c r="I86" s="23"/>
      <c r="J86" s="23"/>
    </row>
    <row r="87" spans="1:10" x14ac:dyDescent="0.25">
      <c r="A87" s="19" t="s">
        <v>138</v>
      </c>
      <c r="B87" s="14" t="s">
        <v>10</v>
      </c>
      <c r="C87" s="15"/>
      <c r="D87" s="15"/>
      <c r="E87" s="15"/>
      <c r="F87" s="15"/>
      <c r="G87" s="15"/>
      <c r="H87" s="15"/>
      <c r="I87" s="23"/>
      <c r="J87" s="23"/>
    </row>
    <row r="88" spans="1:10" x14ac:dyDescent="0.25">
      <c r="A88" s="20" t="s">
        <v>139</v>
      </c>
      <c r="B88" s="21" t="s">
        <v>55</v>
      </c>
      <c r="C88" s="29">
        <v>1</v>
      </c>
      <c r="D88" s="29">
        <v>0</v>
      </c>
      <c r="E88" s="29">
        <f>C88*D88</f>
        <v>0</v>
      </c>
      <c r="F88" s="29">
        <v>0</v>
      </c>
      <c r="G88" s="29">
        <f>C88*F88</f>
        <v>0</v>
      </c>
      <c r="H88" s="29">
        <f>E88+G88</f>
        <v>0</v>
      </c>
      <c r="I88" s="23"/>
      <c r="J88" s="23"/>
    </row>
    <row r="89" spans="1:10" x14ac:dyDescent="0.25">
      <c r="A89" s="20" t="s">
        <v>140</v>
      </c>
      <c r="B89" s="21" t="s">
        <v>55</v>
      </c>
      <c r="C89" s="29">
        <v>4</v>
      </c>
      <c r="D89" s="29">
        <v>0</v>
      </c>
      <c r="E89" s="29">
        <f>C89*D89</f>
        <v>0</v>
      </c>
      <c r="F89" s="29">
        <v>0</v>
      </c>
      <c r="G89" s="29">
        <f>C89*F89</f>
        <v>0</v>
      </c>
      <c r="H89" s="29">
        <f>E89+G89</f>
        <v>0</v>
      </c>
      <c r="I89" s="23"/>
      <c r="J89" s="23"/>
    </row>
    <row r="90" spans="1:10" x14ac:dyDescent="0.25">
      <c r="A90" s="20" t="s">
        <v>141</v>
      </c>
      <c r="B90" s="21" t="s">
        <v>55</v>
      </c>
      <c r="C90" s="29">
        <v>3</v>
      </c>
      <c r="D90" s="29">
        <v>0</v>
      </c>
      <c r="E90" s="29">
        <f>C90*D90</f>
        <v>0</v>
      </c>
      <c r="F90" s="29">
        <v>0</v>
      </c>
      <c r="G90" s="29">
        <f>C90*F90</f>
        <v>0</v>
      </c>
      <c r="H90" s="29">
        <f>E90+G90</f>
        <v>0</v>
      </c>
      <c r="I90" s="23"/>
      <c r="J90" s="23"/>
    </row>
    <row r="91" spans="1:10" x14ac:dyDescent="0.25">
      <c r="A91" s="19" t="s">
        <v>142</v>
      </c>
      <c r="B91" s="14" t="s">
        <v>10</v>
      </c>
      <c r="C91" s="15"/>
      <c r="D91" s="15"/>
      <c r="E91" s="15"/>
      <c r="F91" s="15"/>
      <c r="G91" s="15"/>
      <c r="H91" s="15">
        <f>E91+G91</f>
        <v>0</v>
      </c>
      <c r="I91" s="23"/>
      <c r="J91" s="23"/>
    </row>
    <row r="92" spans="1:10" x14ac:dyDescent="0.25">
      <c r="A92" s="19" t="s">
        <v>143</v>
      </c>
      <c r="B92" s="14" t="s">
        <v>10</v>
      </c>
      <c r="C92" s="15"/>
      <c r="D92" s="15"/>
      <c r="E92" s="15"/>
      <c r="F92" s="15"/>
      <c r="G92" s="15"/>
      <c r="H92" s="15"/>
      <c r="I92" s="23"/>
      <c r="J92" s="23"/>
    </row>
    <row r="93" spans="1:10" x14ac:dyDescent="0.25">
      <c r="A93" s="20" t="s">
        <v>144</v>
      </c>
      <c r="B93" s="21" t="s">
        <v>104</v>
      </c>
      <c r="C93" s="29">
        <v>262</v>
      </c>
      <c r="D93" s="29">
        <v>0</v>
      </c>
      <c r="E93" s="29">
        <f t="shared" ref="E93:E105" si="12">C93*D93</f>
        <v>0</v>
      </c>
      <c r="F93" s="29">
        <v>0</v>
      </c>
      <c r="G93" s="29">
        <f t="shared" ref="G93:G105" si="13">C93*F93</f>
        <v>0</v>
      </c>
      <c r="H93" s="29">
        <f t="shared" ref="H93:H105" si="14">E93+G93</f>
        <v>0</v>
      </c>
      <c r="I93" s="23"/>
      <c r="J93" s="23"/>
    </row>
    <row r="94" spans="1:10" x14ac:dyDescent="0.25">
      <c r="A94" s="20" t="s">
        <v>145</v>
      </c>
      <c r="B94" s="21" t="s">
        <v>104</v>
      </c>
      <c r="C94" s="29">
        <v>431</v>
      </c>
      <c r="D94" s="29">
        <v>0</v>
      </c>
      <c r="E94" s="29">
        <f t="shared" si="12"/>
        <v>0</v>
      </c>
      <c r="F94" s="29">
        <v>0</v>
      </c>
      <c r="G94" s="29">
        <f t="shared" si="13"/>
        <v>0</v>
      </c>
      <c r="H94" s="29">
        <f t="shared" si="14"/>
        <v>0</v>
      </c>
      <c r="I94" s="23"/>
      <c r="J94" s="23"/>
    </row>
    <row r="95" spans="1:10" x14ac:dyDescent="0.25">
      <c r="A95" s="20" t="s">
        <v>146</v>
      </c>
      <c r="B95" s="21" t="s">
        <v>104</v>
      </c>
      <c r="C95" s="29">
        <v>4552</v>
      </c>
      <c r="D95" s="29">
        <v>0</v>
      </c>
      <c r="E95" s="29">
        <f t="shared" si="12"/>
        <v>0</v>
      </c>
      <c r="F95" s="29">
        <v>0</v>
      </c>
      <c r="G95" s="29">
        <f t="shared" si="13"/>
        <v>0</v>
      </c>
      <c r="H95" s="29">
        <f t="shared" si="14"/>
        <v>0</v>
      </c>
      <c r="I95" s="23"/>
      <c r="J95" s="23"/>
    </row>
    <row r="96" spans="1:10" x14ac:dyDescent="0.25">
      <c r="A96" s="20" t="s">
        <v>147</v>
      </c>
      <c r="B96" s="21" t="s">
        <v>104</v>
      </c>
      <c r="C96" s="29">
        <v>2598</v>
      </c>
      <c r="D96" s="29">
        <v>0</v>
      </c>
      <c r="E96" s="29">
        <f t="shared" si="12"/>
        <v>0</v>
      </c>
      <c r="F96" s="29">
        <v>0</v>
      </c>
      <c r="G96" s="29">
        <f t="shared" si="13"/>
        <v>0</v>
      </c>
      <c r="H96" s="29">
        <f t="shared" si="14"/>
        <v>0</v>
      </c>
      <c r="I96" s="23"/>
      <c r="J96" s="23"/>
    </row>
    <row r="97" spans="1:10" x14ac:dyDescent="0.25">
      <c r="A97" s="20" t="s">
        <v>148</v>
      </c>
      <c r="B97" s="21" t="s">
        <v>104</v>
      </c>
      <c r="C97" s="29">
        <v>462</v>
      </c>
      <c r="D97" s="29">
        <v>0</v>
      </c>
      <c r="E97" s="29">
        <f t="shared" si="12"/>
        <v>0</v>
      </c>
      <c r="F97" s="29">
        <v>0</v>
      </c>
      <c r="G97" s="29">
        <f t="shared" si="13"/>
        <v>0</v>
      </c>
      <c r="H97" s="29">
        <f t="shared" si="14"/>
        <v>0</v>
      </c>
      <c r="I97" s="23"/>
      <c r="J97" s="23"/>
    </row>
    <row r="98" spans="1:10" x14ac:dyDescent="0.25">
      <c r="A98" s="20" t="s">
        <v>149</v>
      </c>
      <c r="B98" s="21" t="s">
        <v>104</v>
      </c>
      <c r="C98" s="29">
        <v>84</v>
      </c>
      <c r="D98" s="29">
        <v>0</v>
      </c>
      <c r="E98" s="29">
        <f t="shared" si="12"/>
        <v>0</v>
      </c>
      <c r="F98" s="29">
        <v>0</v>
      </c>
      <c r="G98" s="29">
        <f t="shared" si="13"/>
        <v>0</v>
      </c>
      <c r="H98" s="29">
        <f t="shared" si="14"/>
        <v>0</v>
      </c>
      <c r="I98" s="23"/>
      <c r="J98" s="23"/>
    </row>
    <row r="99" spans="1:10" x14ac:dyDescent="0.25">
      <c r="A99" s="20" t="s">
        <v>150</v>
      </c>
      <c r="B99" s="21" t="s">
        <v>104</v>
      </c>
      <c r="C99" s="29">
        <v>92</v>
      </c>
      <c r="D99" s="29">
        <v>0</v>
      </c>
      <c r="E99" s="29">
        <f t="shared" si="12"/>
        <v>0</v>
      </c>
      <c r="F99" s="29">
        <v>0</v>
      </c>
      <c r="G99" s="29">
        <f t="shared" si="13"/>
        <v>0</v>
      </c>
      <c r="H99" s="29">
        <f t="shared" si="14"/>
        <v>0</v>
      </c>
      <c r="I99" s="23"/>
      <c r="J99" s="23"/>
    </row>
    <row r="100" spans="1:10" x14ac:dyDescent="0.25">
      <c r="A100" s="20" t="s">
        <v>151</v>
      </c>
      <c r="B100" s="21" t="s">
        <v>104</v>
      </c>
      <c r="C100" s="29">
        <v>63</v>
      </c>
      <c r="D100" s="29">
        <v>0</v>
      </c>
      <c r="E100" s="29">
        <f t="shared" si="12"/>
        <v>0</v>
      </c>
      <c r="F100" s="29">
        <v>0</v>
      </c>
      <c r="G100" s="29">
        <f t="shared" si="13"/>
        <v>0</v>
      </c>
      <c r="H100" s="29">
        <f t="shared" si="14"/>
        <v>0</v>
      </c>
      <c r="I100" s="23"/>
      <c r="J100" s="23"/>
    </row>
    <row r="101" spans="1:10" x14ac:dyDescent="0.25">
      <c r="A101" s="20" t="s">
        <v>152</v>
      </c>
      <c r="B101" s="21" t="s">
        <v>104</v>
      </c>
      <c r="C101" s="29">
        <v>27</v>
      </c>
      <c r="D101" s="29">
        <v>0</v>
      </c>
      <c r="E101" s="29">
        <f t="shared" si="12"/>
        <v>0</v>
      </c>
      <c r="F101" s="29">
        <v>0</v>
      </c>
      <c r="G101" s="29">
        <f t="shared" si="13"/>
        <v>0</v>
      </c>
      <c r="H101" s="29">
        <f t="shared" si="14"/>
        <v>0</v>
      </c>
      <c r="I101" s="23"/>
      <c r="J101" s="23"/>
    </row>
    <row r="102" spans="1:10" x14ac:dyDescent="0.25">
      <c r="A102" s="20" t="s">
        <v>153</v>
      </c>
      <c r="B102" s="21" t="s">
        <v>104</v>
      </c>
      <c r="C102" s="29">
        <v>65</v>
      </c>
      <c r="D102" s="29">
        <v>0</v>
      </c>
      <c r="E102" s="29">
        <f t="shared" si="12"/>
        <v>0</v>
      </c>
      <c r="F102" s="29">
        <v>0</v>
      </c>
      <c r="G102" s="29">
        <f t="shared" si="13"/>
        <v>0</v>
      </c>
      <c r="H102" s="29">
        <f t="shared" si="14"/>
        <v>0</v>
      </c>
      <c r="I102" s="23"/>
      <c r="J102" s="23"/>
    </row>
    <row r="103" spans="1:10" x14ac:dyDescent="0.25">
      <c r="A103" s="20" t="s">
        <v>154</v>
      </c>
      <c r="B103" s="21" t="s">
        <v>104</v>
      </c>
      <c r="C103" s="29">
        <v>23</v>
      </c>
      <c r="D103" s="29">
        <v>0</v>
      </c>
      <c r="E103" s="29">
        <f t="shared" si="12"/>
        <v>0</v>
      </c>
      <c r="F103" s="29">
        <v>0</v>
      </c>
      <c r="G103" s="29">
        <f t="shared" si="13"/>
        <v>0</v>
      </c>
      <c r="H103" s="29">
        <f t="shared" si="14"/>
        <v>0</v>
      </c>
      <c r="I103" s="23"/>
      <c r="J103" s="23"/>
    </row>
    <row r="104" spans="1:10" x14ac:dyDescent="0.25">
      <c r="A104" s="20" t="s">
        <v>155</v>
      </c>
      <c r="B104" s="21" t="s">
        <v>104</v>
      </c>
      <c r="C104" s="29">
        <v>15</v>
      </c>
      <c r="D104" s="29">
        <v>0</v>
      </c>
      <c r="E104" s="29">
        <f t="shared" si="12"/>
        <v>0</v>
      </c>
      <c r="F104" s="29">
        <v>0</v>
      </c>
      <c r="G104" s="29">
        <f t="shared" si="13"/>
        <v>0</v>
      </c>
      <c r="H104" s="29">
        <f t="shared" si="14"/>
        <v>0</v>
      </c>
      <c r="I104" s="23"/>
      <c r="J104" s="23"/>
    </row>
    <row r="105" spans="1:10" x14ac:dyDescent="0.25">
      <c r="A105" s="20" t="s">
        <v>156</v>
      </c>
      <c r="B105" s="21" t="s">
        <v>104</v>
      </c>
      <c r="C105" s="29">
        <v>4</v>
      </c>
      <c r="D105" s="29">
        <v>0</v>
      </c>
      <c r="E105" s="29">
        <f t="shared" si="12"/>
        <v>0</v>
      </c>
      <c r="F105" s="29">
        <v>0</v>
      </c>
      <c r="G105" s="29">
        <f t="shared" si="13"/>
        <v>0</v>
      </c>
      <c r="H105" s="29">
        <f t="shared" si="14"/>
        <v>0</v>
      </c>
      <c r="I105" s="23"/>
      <c r="J105" s="23"/>
    </row>
    <row r="106" spans="1:10" x14ac:dyDescent="0.25">
      <c r="A106" s="19" t="s">
        <v>157</v>
      </c>
      <c r="B106" s="14" t="s">
        <v>10</v>
      </c>
      <c r="C106" s="15"/>
      <c r="D106" s="15"/>
      <c r="E106" s="15"/>
      <c r="F106" s="15"/>
      <c r="G106" s="15"/>
      <c r="H106" s="15"/>
      <c r="I106" s="23"/>
      <c r="J106" s="23"/>
    </row>
    <row r="107" spans="1:10" x14ac:dyDescent="0.25">
      <c r="A107" s="19" t="s">
        <v>158</v>
      </c>
      <c r="B107" s="14" t="s">
        <v>10</v>
      </c>
      <c r="C107" s="15"/>
      <c r="D107" s="15"/>
      <c r="E107" s="15"/>
      <c r="F107" s="15"/>
      <c r="G107" s="15"/>
      <c r="H107" s="15"/>
      <c r="I107" s="23"/>
      <c r="J107" s="23"/>
    </row>
    <row r="108" spans="1:10" x14ac:dyDescent="0.25">
      <c r="A108" s="20" t="s">
        <v>159</v>
      </c>
      <c r="B108" s="21" t="s">
        <v>104</v>
      </c>
      <c r="C108" s="29">
        <v>6</v>
      </c>
      <c r="D108" s="29">
        <v>0</v>
      </c>
      <c r="E108" s="29">
        <f>C108*D108</f>
        <v>0</v>
      </c>
      <c r="F108" s="29">
        <v>0</v>
      </c>
      <c r="G108" s="29">
        <f>C108*F108</f>
        <v>0</v>
      </c>
      <c r="H108" s="29">
        <f>E108+G108</f>
        <v>0</v>
      </c>
      <c r="I108" s="23"/>
      <c r="J108" s="23"/>
    </row>
    <row r="109" spans="1:10" x14ac:dyDescent="0.25">
      <c r="A109" s="19" t="s">
        <v>160</v>
      </c>
      <c r="B109" s="14" t="s">
        <v>10</v>
      </c>
      <c r="C109" s="15"/>
      <c r="D109" s="15"/>
      <c r="E109" s="15"/>
      <c r="F109" s="15"/>
      <c r="G109" s="15"/>
      <c r="H109" s="15"/>
      <c r="I109" s="23"/>
      <c r="J109" s="23"/>
    </row>
    <row r="110" spans="1:10" x14ac:dyDescent="0.25">
      <c r="A110" s="20" t="s">
        <v>161</v>
      </c>
      <c r="B110" s="21" t="s">
        <v>104</v>
      </c>
      <c r="C110" s="29">
        <v>65</v>
      </c>
      <c r="D110" s="29">
        <v>0</v>
      </c>
      <c r="E110" s="29">
        <f t="shared" ref="E110:E116" si="15">C110*D110</f>
        <v>0</v>
      </c>
      <c r="F110" s="29">
        <v>0</v>
      </c>
      <c r="G110" s="29">
        <f t="shared" ref="G110:G116" si="16">C110*F110</f>
        <v>0</v>
      </c>
      <c r="H110" s="29">
        <f t="shared" ref="H110:H116" si="17">E110+G110</f>
        <v>0</v>
      </c>
      <c r="I110" s="23"/>
      <c r="J110" s="23"/>
    </row>
    <row r="111" spans="1:10" x14ac:dyDescent="0.25">
      <c r="A111" s="20" t="s">
        <v>162</v>
      </c>
      <c r="B111" s="21" t="s">
        <v>104</v>
      </c>
      <c r="C111" s="29">
        <v>25</v>
      </c>
      <c r="D111" s="29">
        <v>0</v>
      </c>
      <c r="E111" s="29">
        <f t="shared" si="15"/>
        <v>0</v>
      </c>
      <c r="F111" s="29">
        <v>0</v>
      </c>
      <c r="G111" s="29">
        <f t="shared" si="16"/>
        <v>0</v>
      </c>
      <c r="H111" s="29">
        <f t="shared" si="17"/>
        <v>0</v>
      </c>
      <c r="I111" s="23"/>
      <c r="J111" s="23"/>
    </row>
    <row r="112" spans="1:10" x14ac:dyDescent="0.25">
      <c r="A112" s="20" t="s">
        <v>163</v>
      </c>
      <c r="B112" s="21" t="s">
        <v>104</v>
      </c>
      <c r="C112" s="29">
        <v>17</v>
      </c>
      <c r="D112" s="29">
        <v>0</v>
      </c>
      <c r="E112" s="29">
        <f t="shared" si="15"/>
        <v>0</v>
      </c>
      <c r="F112" s="29">
        <v>0</v>
      </c>
      <c r="G112" s="29">
        <f t="shared" si="16"/>
        <v>0</v>
      </c>
      <c r="H112" s="29">
        <f t="shared" si="17"/>
        <v>0</v>
      </c>
      <c r="I112" s="23"/>
      <c r="J112" s="23"/>
    </row>
    <row r="113" spans="1:10" x14ac:dyDescent="0.25">
      <c r="A113" s="20" t="s">
        <v>164</v>
      </c>
      <c r="B113" s="21" t="s">
        <v>104</v>
      </c>
      <c r="C113" s="29">
        <v>12</v>
      </c>
      <c r="D113" s="29">
        <v>0</v>
      </c>
      <c r="E113" s="29">
        <f t="shared" si="15"/>
        <v>0</v>
      </c>
      <c r="F113" s="29">
        <v>0</v>
      </c>
      <c r="G113" s="29">
        <f t="shared" si="16"/>
        <v>0</v>
      </c>
      <c r="H113" s="29">
        <f t="shared" si="17"/>
        <v>0</v>
      </c>
      <c r="I113" s="23"/>
      <c r="J113" s="23"/>
    </row>
    <row r="114" spans="1:10" x14ac:dyDescent="0.25">
      <c r="A114" s="20" t="s">
        <v>165</v>
      </c>
      <c r="B114" s="21" t="s">
        <v>104</v>
      </c>
      <c r="C114" s="29">
        <v>12</v>
      </c>
      <c r="D114" s="29">
        <v>0</v>
      </c>
      <c r="E114" s="29">
        <f t="shared" si="15"/>
        <v>0</v>
      </c>
      <c r="F114" s="29">
        <v>0</v>
      </c>
      <c r="G114" s="29">
        <f t="shared" si="16"/>
        <v>0</v>
      </c>
      <c r="H114" s="29">
        <f t="shared" si="17"/>
        <v>0</v>
      </c>
      <c r="I114" s="23"/>
      <c r="J114" s="23"/>
    </row>
    <row r="115" spans="1:10" x14ac:dyDescent="0.25">
      <c r="A115" s="20" t="s">
        <v>166</v>
      </c>
      <c r="B115" s="21" t="s">
        <v>104</v>
      </c>
      <c r="C115" s="29">
        <v>4</v>
      </c>
      <c r="D115" s="29">
        <v>0</v>
      </c>
      <c r="E115" s="29">
        <f t="shared" si="15"/>
        <v>0</v>
      </c>
      <c r="F115" s="29">
        <v>0</v>
      </c>
      <c r="G115" s="29">
        <f t="shared" si="16"/>
        <v>0</v>
      </c>
      <c r="H115" s="29">
        <f t="shared" si="17"/>
        <v>0</v>
      </c>
      <c r="I115" s="23"/>
      <c r="J115" s="23"/>
    </row>
    <row r="116" spans="1:10" x14ac:dyDescent="0.25">
      <c r="A116" s="20" t="s">
        <v>167</v>
      </c>
      <c r="B116" s="21" t="s">
        <v>104</v>
      </c>
      <c r="C116" s="29">
        <v>4</v>
      </c>
      <c r="D116" s="29">
        <v>0</v>
      </c>
      <c r="E116" s="29">
        <f t="shared" si="15"/>
        <v>0</v>
      </c>
      <c r="F116" s="29">
        <v>0</v>
      </c>
      <c r="G116" s="29">
        <f t="shared" si="16"/>
        <v>0</v>
      </c>
      <c r="H116" s="29">
        <f t="shared" si="17"/>
        <v>0</v>
      </c>
      <c r="I116" s="23"/>
      <c r="J116" s="23"/>
    </row>
    <row r="117" spans="1:10" x14ac:dyDescent="0.25">
      <c r="A117" s="19" t="s">
        <v>168</v>
      </c>
      <c r="B117" s="14" t="s">
        <v>10</v>
      </c>
      <c r="C117" s="15"/>
      <c r="D117" s="15"/>
      <c r="E117" s="15"/>
      <c r="F117" s="15"/>
      <c r="G117" s="15"/>
      <c r="H117" s="15"/>
      <c r="I117" s="23"/>
      <c r="J117" s="23"/>
    </row>
    <row r="118" spans="1:10" x14ac:dyDescent="0.25">
      <c r="A118" s="20" t="s">
        <v>169</v>
      </c>
      <c r="B118" s="21" t="s">
        <v>55</v>
      </c>
      <c r="C118" s="29">
        <v>228</v>
      </c>
      <c r="D118" s="29">
        <v>0</v>
      </c>
      <c r="E118" s="29">
        <f>C118*D118</f>
        <v>0</v>
      </c>
      <c r="F118" s="29">
        <v>0</v>
      </c>
      <c r="G118" s="29">
        <f>C118*F118</f>
        <v>0</v>
      </c>
      <c r="H118" s="29">
        <f>E118+G118</f>
        <v>0</v>
      </c>
      <c r="I118" s="23"/>
      <c r="J118" s="23"/>
    </row>
    <row r="119" spans="1:10" x14ac:dyDescent="0.25">
      <c r="A119" s="20" t="s">
        <v>170</v>
      </c>
      <c r="B119" s="21" t="s">
        <v>55</v>
      </c>
      <c r="C119" s="29">
        <v>46</v>
      </c>
      <c r="D119" s="29">
        <v>0</v>
      </c>
      <c r="E119" s="29">
        <f>C119*D119</f>
        <v>0</v>
      </c>
      <c r="F119" s="29">
        <v>0</v>
      </c>
      <c r="G119" s="29">
        <f>C119*F119</f>
        <v>0</v>
      </c>
      <c r="H119" s="29">
        <f>E119+G119</f>
        <v>0</v>
      </c>
      <c r="I119" s="23"/>
      <c r="J119" s="23"/>
    </row>
    <row r="120" spans="1:10" x14ac:dyDescent="0.25">
      <c r="A120" s="20" t="s">
        <v>171</v>
      </c>
      <c r="B120" s="21" t="s">
        <v>55</v>
      </c>
      <c r="C120" s="29">
        <v>6</v>
      </c>
      <c r="D120" s="29">
        <v>0</v>
      </c>
      <c r="E120" s="29">
        <f>C120*D120</f>
        <v>0</v>
      </c>
      <c r="F120" s="29">
        <v>0</v>
      </c>
      <c r="G120" s="29">
        <f>C120*F120</f>
        <v>0</v>
      </c>
      <c r="H120" s="29">
        <f>E120+G120</f>
        <v>0</v>
      </c>
      <c r="I120" s="23"/>
      <c r="J120" s="23"/>
    </row>
    <row r="121" spans="1:10" x14ac:dyDescent="0.25">
      <c r="A121" s="20" t="s">
        <v>172</v>
      </c>
      <c r="B121" s="21" t="s">
        <v>55</v>
      </c>
      <c r="C121" s="29">
        <v>24</v>
      </c>
      <c r="D121" s="29">
        <v>0</v>
      </c>
      <c r="E121" s="29">
        <f>C121*D121</f>
        <v>0</v>
      </c>
      <c r="F121" s="29">
        <v>0</v>
      </c>
      <c r="G121" s="29">
        <f>C121*F121</f>
        <v>0</v>
      </c>
      <c r="H121" s="29">
        <f>E121+G121</f>
        <v>0</v>
      </c>
      <c r="I121" s="23"/>
      <c r="J121" s="23"/>
    </row>
    <row r="122" spans="1:10" x14ac:dyDescent="0.25">
      <c r="A122" s="20" t="s">
        <v>173</v>
      </c>
      <c r="B122" s="21" t="s">
        <v>55</v>
      </c>
      <c r="C122" s="29">
        <v>6</v>
      </c>
      <c r="D122" s="29">
        <v>0</v>
      </c>
      <c r="E122" s="29">
        <f>C122*D122</f>
        <v>0</v>
      </c>
      <c r="F122" s="29">
        <v>0</v>
      </c>
      <c r="G122" s="29">
        <f>C122*F122</f>
        <v>0</v>
      </c>
      <c r="H122" s="29">
        <f>E122+G122</f>
        <v>0</v>
      </c>
      <c r="I122" s="23"/>
      <c r="J122" s="23"/>
    </row>
    <row r="123" spans="1:10" x14ac:dyDescent="0.25">
      <c r="A123" s="19" t="s">
        <v>174</v>
      </c>
      <c r="B123" s="14" t="s">
        <v>10</v>
      </c>
      <c r="C123" s="15"/>
      <c r="D123" s="15"/>
      <c r="E123" s="15"/>
      <c r="F123" s="15"/>
      <c r="G123" s="15"/>
      <c r="H123" s="15"/>
      <c r="I123" s="23"/>
      <c r="J123" s="23"/>
    </row>
    <row r="124" spans="1:10" x14ac:dyDescent="0.25">
      <c r="A124" s="20" t="s">
        <v>175</v>
      </c>
      <c r="B124" s="21" t="s">
        <v>55</v>
      </c>
      <c r="C124" s="29">
        <v>16</v>
      </c>
      <c r="D124" s="29">
        <v>0</v>
      </c>
      <c r="E124" s="29">
        <f>C124*D124</f>
        <v>0</v>
      </c>
      <c r="F124" s="29">
        <v>0</v>
      </c>
      <c r="G124" s="29">
        <f>C124*F124</f>
        <v>0</v>
      </c>
      <c r="H124" s="29">
        <f>E124+G124</f>
        <v>0</v>
      </c>
      <c r="I124" s="23"/>
      <c r="J124" s="23"/>
    </row>
    <row r="125" spans="1:10" x14ac:dyDescent="0.25">
      <c r="A125" s="20" t="s">
        <v>176</v>
      </c>
      <c r="B125" s="21" t="s">
        <v>55</v>
      </c>
      <c r="C125" s="29">
        <v>14</v>
      </c>
      <c r="D125" s="29">
        <v>0</v>
      </c>
      <c r="E125" s="29">
        <f>C125*D125</f>
        <v>0</v>
      </c>
      <c r="F125" s="29">
        <v>0</v>
      </c>
      <c r="G125" s="29">
        <f>C125*F125</f>
        <v>0</v>
      </c>
      <c r="H125" s="29">
        <f>E125+G125</f>
        <v>0</v>
      </c>
      <c r="I125" s="23"/>
      <c r="J125" s="23"/>
    </row>
    <row r="126" spans="1:10" x14ac:dyDescent="0.25">
      <c r="A126" s="20" t="s">
        <v>177</v>
      </c>
      <c r="B126" s="21" t="s">
        <v>55</v>
      </c>
      <c r="C126" s="29">
        <v>1</v>
      </c>
      <c r="D126" s="29">
        <v>0</v>
      </c>
      <c r="E126" s="29">
        <f>C126*D126</f>
        <v>0</v>
      </c>
      <c r="F126" s="29">
        <v>0</v>
      </c>
      <c r="G126" s="29">
        <f>C126*F126</f>
        <v>0</v>
      </c>
      <c r="H126" s="29">
        <f>E126+G126</f>
        <v>0</v>
      </c>
      <c r="I126" s="23"/>
      <c r="J126" s="23"/>
    </row>
    <row r="127" spans="1:10" ht="30" x14ac:dyDescent="0.25">
      <c r="A127" s="19" t="s">
        <v>178</v>
      </c>
      <c r="B127" s="14" t="s">
        <v>10</v>
      </c>
      <c r="C127" s="15"/>
      <c r="D127" s="15"/>
      <c r="E127" s="15"/>
      <c r="F127" s="15"/>
      <c r="G127" s="15"/>
      <c r="H127" s="15"/>
      <c r="I127" s="23"/>
      <c r="J127" s="23"/>
    </row>
    <row r="128" spans="1:10" x14ac:dyDescent="0.25">
      <c r="A128" s="20" t="s">
        <v>179</v>
      </c>
      <c r="B128" s="21" t="s">
        <v>55</v>
      </c>
      <c r="C128" s="29">
        <v>62</v>
      </c>
      <c r="D128" s="29">
        <v>0</v>
      </c>
      <c r="E128" s="29">
        <f t="shared" ref="E128:E133" si="18">C128*D128</f>
        <v>0</v>
      </c>
      <c r="F128" s="29">
        <v>0</v>
      </c>
      <c r="G128" s="29">
        <f t="shared" ref="G128:G133" si="19">C128*F128</f>
        <v>0</v>
      </c>
      <c r="H128" s="29">
        <f t="shared" ref="H128:H133" si="20">E128+G128</f>
        <v>0</v>
      </c>
      <c r="I128" s="23"/>
      <c r="J128" s="23"/>
    </row>
    <row r="129" spans="1:10" x14ac:dyDescent="0.25">
      <c r="A129" s="20" t="s">
        <v>180</v>
      </c>
      <c r="B129" s="21" t="s">
        <v>55</v>
      </c>
      <c r="C129" s="29">
        <v>7</v>
      </c>
      <c r="D129" s="29">
        <v>0</v>
      </c>
      <c r="E129" s="29">
        <f t="shared" si="18"/>
        <v>0</v>
      </c>
      <c r="F129" s="29">
        <v>0</v>
      </c>
      <c r="G129" s="29">
        <f t="shared" si="19"/>
        <v>0</v>
      </c>
      <c r="H129" s="29">
        <f t="shared" si="20"/>
        <v>0</v>
      </c>
      <c r="I129" s="23"/>
      <c r="J129" s="23"/>
    </row>
    <row r="130" spans="1:10" x14ac:dyDescent="0.25">
      <c r="A130" s="20" t="s">
        <v>181</v>
      </c>
      <c r="B130" s="21" t="s">
        <v>55</v>
      </c>
      <c r="C130" s="29">
        <v>35</v>
      </c>
      <c r="D130" s="29">
        <v>0</v>
      </c>
      <c r="E130" s="29">
        <f t="shared" si="18"/>
        <v>0</v>
      </c>
      <c r="F130" s="29">
        <v>0</v>
      </c>
      <c r="G130" s="29">
        <f t="shared" si="19"/>
        <v>0</v>
      </c>
      <c r="H130" s="29">
        <f t="shared" si="20"/>
        <v>0</v>
      </c>
      <c r="I130" s="23"/>
      <c r="J130" s="23"/>
    </row>
    <row r="131" spans="1:10" x14ac:dyDescent="0.25">
      <c r="A131" s="20" t="s">
        <v>182</v>
      </c>
      <c r="B131" s="21" t="s">
        <v>55</v>
      </c>
      <c r="C131" s="29">
        <v>8</v>
      </c>
      <c r="D131" s="29">
        <v>0</v>
      </c>
      <c r="E131" s="29">
        <f t="shared" si="18"/>
        <v>0</v>
      </c>
      <c r="F131" s="29">
        <v>0</v>
      </c>
      <c r="G131" s="29">
        <f t="shared" si="19"/>
        <v>0</v>
      </c>
      <c r="H131" s="29">
        <f t="shared" si="20"/>
        <v>0</v>
      </c>
      <c r="I131" s="23"/>
      <c r="J131" s="23"/>
    </row>
    <row r="132" spans="1:10" x14ac:dyDescent="0.25">
      <c r="A132" s="20" t="s">
        <v>183</v>
      </c>
      <c r="B132" s="21" t="s">
        <v>55</v>
      </c>
      <c r="C132" s="29">
        <v>21</v>
      </c>
      <c r="D132" s="29">
        <v>0</v>
      </c>
      <c r="E132" s="29">
        <f t="shared" si="18"/>
        <v>0</v>
      </c>
      <c r="F132" s="29">
        <v>0</v>
      </c>
      <c r="G132" s="29">
        <f t="shared" si="19"/>
        <v>0</v>
      </c>
      <c r="H132" s="29">
        <f t="shared" si="20"/>
        <v>0</v>
      </c>
      <c r="I132" s="23"/>
      <c r="J132" s="23"/>
    </row>
    <row r="133" spans="1:10" ht="30" x14ac:dyDescent="0.25">
      <c r="A133" s="20" t="s">
        <v>184</v>
      </c>
      <c r="B133" s="21" t="s">
        <v>55</v>
      </c>
      <c r="C133" s="29">
        <v>23</v>
      </c>
      <c r="D133" s="29">
        <v>0</v>
      </c>
      <c r="E133" s="29">
        <f t="shared" si="18"/>
        <v>0</v>
      </c>
      <c r="F133" s="29">
        <v>0</v>
      </c>
      <c r="G133" s="29">
        <f t="shared" si="19"/>
        <v>0</v>
      </c>
      <c r="H133" s="29">
        <f t="shared" si="20"/>
        <v>0</v>
      </c>
      <c r="I133" s="23"/>
      <c r="J133" s="23"/>
    </row>
    <row r="134" spans="1:10" ht="30" x14ac:dyDescent="0.25">
      <c r="A134" s="19" t="s">
        <v>185</v>
      </c>
      <c r="B134" s="14" t="s">
        <v>10</v>
      </c>
      <c r="C134" s="15"/>
      <c r="D134" s="15"/>
      <c r="E134" s="15"/>
      <c r="F134" s="15"/>
      <c r="G134" s="15"/>
      <c r="H134" s="15"/>
      <c r="I134" s="23"/>
      <c r="J134" s="23"/>
    </row>
    <row r="135" spans="1:10" x14ac:dyDescent="0.25">
      <c r="A135" s="20" t="s">
        <v>186</v>
      </c>
      <c r="B135" s="21" t="s">
        <v>55</v>
      </c>
      <c r="C135" s="29">
        <v>223</v>
      </c>
      <c r="D135" s="29">
        <v>0</v>
      </c>
      <c r="E135" s="29">
        <f>C135*D135</f>
        <v>0</v>
      </c>
      <c r="F135" s="29">
        <v>0</v>
      </c>
      <c r="G135" s="29">
        <f>C135*F135</f>
        <v>0</v>
      </c>
      <c r="H135" s="29">
        <f>E135+G135</f>
        <v>0</v>
      </c>
      <c r="I135" s="23"/>
      <c r="J135" s="23"/>
    </row>
    <row r="136" spans="1:10" x14ac:dyDescent="0.25">
      <c r="A136" s="19" t="s">
        <v>187</v>
      </c>
      <c r="B136" s="14" t="s">
        <v>10</v>
      </c>
      <c r="C136" s="15"/>
      <c r="D136" s="15"/>
      <c r="E136" s="15"/>
      <c r="F136" s="15"/>
      <c r="G136" s="15"/>
      <c r="H136" s="15"/>
      <c r="I136" s="23"/>
      <c r="J136" s="23"/>
    </row>
    <row r="137" spans="1:10" x14ac:dyDescent="0.25">
      <c r="A137" s="20" t="s">
        <v>188</v>
      </c>
      <c r="B137" s="21" t="s">
        <v>55</v>
      </c>
      <c r="C137" s="29">
        <v>64</v>
      </c>
      <c r="D137" s="29">
        <v>0</v>
      </c>
      <c r="E137" s="29">
        <f>C137*D137</f>
        <v>0</v>
      </c>
      <c r="F137" s="29">
        <v>0</v>
      </c>
      <c r="G137" s="29">
        <f>C137*F137</f>
        <v>0</v>
      </c>
      <c r="H137" s="29">
        <f>E137+G137</f>
        <v>0</v>
      </c>
      <c r="I137" s="23"/>
      <c r="J137" s="23"/>
    </row>
    <row r="138" spans="1:10" x14ac:dyDescent="0.25">
      <c r="A138" s="20" t="s">
        <v>189</v>
      </c>
      <c r="B138" s="21" t="s">
        <v>55</v>
      </c>
      <c r="C138" s="29">
        <v>87</v>
      </c>
      <c r="D138" s="29">
        <v>0</v>
      </c>
      <c r="E138" s="29">
        <f>C138*D138</f>
        <v>0</v>
      </c>
      <c r="F138" s="29">
        <v>0</v>
      </c>
      <c r="G138" s="29">
        <f>C138*F138</f>
        <v>0</v>
      </c>
      <c r="H138" s="29">
        <f>E138+G138</f>
        <v>0</v>
      </c>
      <c r="I138" s="23"/>
      <c r="J138" s="23"/>
    </row>
    <row r="139" spans="1:10" x14ac:dyDescent="0.25">
      <c r="A139" s="19" t="s">
        <v>190</v>
      </c>
      <c r="B139" s="14" t="s">
        <v>10</v>
      </c>
      <c r="C139" s="15"/>
      <c r="D139" s="15"/>
      <c r="E139" s="15"/>
      <c r="F139" s="15"/>
      <c r="G139" s="15"/>
      <c r="H139" s="15"/>
      <c r="I139" s="23"/>
      <c r="J139" s="23"/>
    </row>
    <row r="140" spans="1:10" x14ac:dyDescent="0.25">
      <c r="A140" s="20" t="s">
        <v>191</v>
      </c>
      <c r="B140" s="21" t="s">
        <v>55</v>
      </c>
      <c r="C140" s="29">
        <v>6</v>
      </c>
      <c r="D140" s="29">
        <v>0</v>
      </c>
      <c r="E140" s="29">
        <f>C140*D140</f>
        <v>0</v>
      </c>
      <c r="F140" s="29">
        <v>0</v>
      </c>
      <c r="G140" s="29">
        <f>C140*F140</f>
        <v>0</v>
      </c>
      <c r="H140" s="29">
        <f>E140+G140</f>
        <v>0</v>
      </c>
      <c r="I140" s="23"/>
      <c r="J140" s="23"/>
    </row>
    <row r="141" spans="1:10" x14ac:dyDescent="0.25">
      <c r="A141" s="19" t="s">
        <v>192</v>
      </c>
      <c r="B141" s="14" t="s">
        <v>10</v>
      </c>
      <c r="C141" s="15"/>
      <c r="D141" s="15"/>
      <c r="E141" s="15"/>
      <c r="F141" s="15"/>
      <c r="G141" s="15"/>
      <c r="H141" s="15"/>
      <c r="I141" s="23"/>
      <c r="J141" s="23"/>
    </row>
    <row r="142" spans="1:10" x14ac:dyDescent="0.25">
      <c r="A142" s="20" t="s">
        <v>193</v>
      </c>
      <c r="B142" s="21" t="s">
        <v>55</v>
      </c>
      <c r="C142" s="29">
        <v>16</v>
      </c>
      <c r="D142" s="29">
        <v>0</v>
      </c>
      <c r="E142" s="29">
        <f>C142*D142</f>
        <v>0</v>
      </c>
      <c r="F142" s="29">
        <v>0</v>
      </c>
      <c r="G142" s="29">
        <f>C142*F142</f>
        <v>0</v>
      </c>
      <c r="H142" s="29">
        <f>E142+G142</f>
        <v>0</v>
      </c>
      <c r="I142" s="23"/>
      <c r="J142" s="23"/>
    </row>
    <row r="143" spans="1:10" x14ac:dyDescent="0.25">
      <c r="A143" s="20" t="s">
        <v>194</v>
      </c>
      <c r="B143" s="21" t="s">
        <v>55</v>
      </c>
      <c r="C143" s="29">
        <v>3</v>
      </c>
      <c r="D143" s="29">
        <v>0</v>
      </c>
      <c r="E143" s="29">
        <f>C143*D143</f>
        <v>0</v>
      </c>
      <c r="F143" s="29">
        <v>0</v>
      </c>
      <c r="G143" s="29">
        <f>C143*F143</f>
        <v>0</v>
      </c>
      <c r="H143" s="29">
        <f>E143+G143</f>
        <v>0</v>
      </c>
      <c r="I143" s="23"/>
      <c r="J143" s="23"/>
    </row>
    <row r="144" spans="1:10" x14ac:dyDescent="0.25">
      <c r="A144" s="20" t="s">
        <v>195</v>
      </c>
      <c r="B144" s="21" t="s">
        <v>55</v>
      </c>
      <c r="C144" s="29">
        <v>2</v>
      </c>
      <c r="D144" s="29">
        <v>0</v>
      </c>
      <c r="E144" s="29">
        <f>C144*D144</f>
        <v>0</v>
      </c>
      <c r="F144" s="29">
        <v>0</v>
      </c>
      <c r="G144" s="29">
        <f>C144*F144</f>
        <v>0</v>
      </c>
      <c r="H144" s="29">
        <f>E144+G144</f>
        <v>0</v>
      </c>
      <c r="I144" s="23"/>
      <c r="J144" s="23"/>
    </row>
    <row r="145" spans="1:10" x14ac:dyDescent="0.25">
      <c r="A145" s="20" t="s">
        <v>196</v>
      </c>
      <c r="B145" s="21" t="s">
        <v>55</v>
      </c>
      <c r="C145" s="29">
        <v>20</v>
      </c>
      <c r="D145" s="29">
        <v>0</v>
      </c>
      <c r="E145" s="29">
        <f>C145*D145</f>
        <v>0</v>
      </c>
      <c r="F145" s="29">
        <v>0</v>
      </c>
      <c r="G145" s="29">
        <f>C145*F145</f>
        <v>0</v>
      </c>
      <c r="H145" s="29">
        <f>E145+G145</f>
        <v>0</v>
      </c>
      <c r="I145" s="23"/>
      <c r="J145" s="23"/>
    </row>
    <row r="146" spans="1:10" x14ac:dyDescent="0.25">
      <c r="A146" s="19" t="s">
        <v>197</v>
      </c>
      <c r="B146" s="14" t="s">
        <v>10</v>
      </c>
      <c r="C146" s="15"/>
      <c r="D146" s="15"/>
      <c r="E146" s="15"/>
      <c r="F146" s="15"/>
      <c r="G146" s="15"/>
      <c r="H146" s="15"/>
      <c r="I146" s="23"/>
      <c r="J146" s="23"/>
    </row>
    <row r="147" spans="1:10" x14ac:dyDescent="0.25">
      <c r="A147" s="20" t="s">
        <v>198</v>
      </c>
      <c r="B147" s="21" t="s">
        <v>55</v>
      </c>
      <c r="C147" s="29">
        <v>7</v>
      </c>
      <c r="D147" s="29">
        <v>0</v>
      </c>
      <c r="E147" s="29">
        <f>C147*D147</f>
        <v>0</v>
      </c>
      <c r="F147" s="29">
        <v>0</v>
      </c>
      <c r="G147" s="29">
        <f>C147*F147</f>
        <v>0</v>
      </c>
      <c r="H147" s="29">
        <f>E147+G147</f>
        <v>0</v>
      </c>
      <c r="I147" s="23"/>
      <c r="J147" s="23"/>
    </row>
    <row r="148" spans="1:10" x14ac:dyDescent="0.25">
      <c r="A148" s="20" t="s">
        <v>199</v>
      </c>
      <c r="B148" s="21" t="s">
        <v>55</v>
      </c>
      <c r="C148" s="29">
        <v>29</v>
      </c>
      <c r="D148" s="29">
        <v>0</v>
      </c>
      <c r="E148" s="29">
        <f>C148*D148</f>
        <v>0</v>
      </c>
      <c r="F148" s="29">
        <v>0</v>
      </c>
      <c r="G148" s="29">
        <f>C148*F148</f>
        <v>0</v>
      </c>
      <c r="H148" s="29">
        <f>E148+G148</f>
        <v>0</v>
      </c>
      <c r="I148" s="23"/>
      <c r="J148" s="23"/>
    </row>
    <row r="149" spans="1:10" x14ac:dyDescent="0.25">
      <c r="A149" s="19" t="s">
        <v>200</v>
      </c>
      <c r="B149" s="14" t="s">
        <v>10</v>
      </c>
      <c r="C149" s="15"/>
      <c r="D149" s="15"/>
      <c r="E149" s="15"/>
      <c r="F149" s="15"/>
      <c r="G149" s="15"/>
      <c r="H149" s="15"/>
      <c r="I149" s="23"/>
      <c r="J149" s="23"/>
    </row>
    <row r="150" spans="1:10" x14ac:dyDescent="0.25">
      <c r="A150" s="20" t="s">
        <v>201</v>
      </c>
      <c r="B150" s="21" t="s">
        <v>55</v>
      </c>
      <c r="C150" s="29">
        <v>2</v>
      </c>
      <c r="D150" s="29">
        <v>0</v>
      </c>
      <c r="E150" s="29">
        <f>C150*D150</f>
        <v>0</v>
      </c>
      <c r="F150" s="29">
        <v>0</v>
      </c>
      <c r="G150" s="29">
        <f>C150*F150</f>
        <v>0</v>
      </c>
      <c r="H150" s="29">
        <f>E150+G150</f>
        <v>0</v>
      </c>
      <c r="I150" s="23"/>
      <c r="J150" s="23"/>
    </row>
    <row r="151" spans="1:10" ht="30" x14ac:dyDescent="0.25">
      <c r="A151" s="20" t="s">
        <v>202</v>
      </c>
      <c r="B151" s="21" t="s">
        <v>55</v>
      </c>
      <c r="C151" s="29">
        <v>1</v>
      </c>
      <c r="D151" s="29">
        <v>0</v>
      </c>
      <c r="E151" s="29">
        <f>C151*D151</f>
        <v>0</v>
      </c>
      <c r="F151" s="29">
        <v>0</v>
      </c>
      <c r="G151" s="29">
        <f>C151*F151</f>
        <v>0</v>
      </c>
      <c r="H151" s="29">
        <f>E151+G151</f>
        <v>0</v>
      </c>
      <c r="I151" s="23"/>
      <c r="J151" s="23"/>
    </row>
    <row r="152" spans="1:10" x14ac:dyDescent="0.25">
      <c r="A152" s="19" t="s">
        <v>203</v>
      </c>
      <c r="B152" s="14" t="s">
        <v>10</v>
      </c>
      <c r="C152" s="15"/>
      <c r="D152" s="15"/>
      <c r="E152" s="15"/>
      <c r="F152" s="15"/>
      <c r="G152" s="15"/>
      <c r="H152" s="15"/>
      <c r="I152" s="23"/>
      <c r="J152" s="23"/>
    </row>
    <row r="153" spans="1:10" ht="30" x14ac:dyDescent="0.25">
      <c r="A153" s="20" t="s">
        <v>204</v>
      </c>
      <c r="B153" s="21" t="s">
        <v>55</v>
      </c>
      <c r="C153" s="29">
        <v>18</v>
      </c>
      <c r="D153" s="29">
        <v>0</v>
      </c>
      <c r="E153" s="29">
        <f>C153*D153</f>
        <v>0</v>
      </c>
      <c r="F153" s="29">
        <v>0</v>
      </c>
      <c r="G153" s="29">
        <f>C153*F153</f>
        <v>0</v>
      </c>
      <c r="H153" s="29">
        <f>E153+G153</f>
        <v>0</v>
      </c>
      <c r="I153" s="23"/>
      <c r="J153" s="23"/>
    </row>
    <row r="154" spans="1:10" x14ac:dyDescent="0.25">
      <c r="A154" s="19" t="s">
        <v>205</v>
      </c>
      <c r="B154" s="14" t="s">
        <v>10</v>
      </c>
      <c r="C154" s="15"/>
      <c r="D154" s="15"/>
      <c r="E154" s="15"/>
      <c r="F154" s="15"/>
      <c r="G154" s="15"/>
      <c r="H154" s="15"/>
      <c r="I154" s="23"/>
      <c r="J154" s="23"/>
    </row>
    <row r="155" spans="1:10" x14ac:dyDescent="0.25">
      <c r="A155" s="20" t="s">
        <v>206</v>
      </c>
      <c r="B155" s="21" t="s">
        <v>55</v>
      </c>
      <c r="C155" s="29">
        <v>1</v>
      </c>
      <c r="D155" s="29">
        <v>0</v>
      </c>
      <c r="E155" s="29">
        <f>C155*D155</f>
        <v>0</v>
      </c>
      <c r="F155" s="29">
        <v>0</v>
      </c>
      <c r="G155" s="29">
        <f>C155*F155</f>
        <v>0</v>
      </c>
      <c r="H155" s="29">
        <f>E155+G155</f>
        <v>0</v>
      </c>
      <c r="I155" s="23"/>
      <c r="J155" s="23"/>
    </row>
    <row r="156" spans="1:10" x14ac:dyDescent="0.25">
      <c r="A156" s="19" t="s">
        <v>207</v>
      </c>
      <c r="B156" s="14" t="s">
        <v>10</v>
      </c>
      <c r="C156" s="15"/>
      <c r="D156" s="15"/>
      <c r="E156" s="15"/>
      <c r="F156" s="15"/>
      <c r="G156" s="15"/>
      <c r="H156" s="15"/>
      <c r="I156" s="23"/>
      <c r="J156" s="23"/>
    </row>
    <row r="157" spans="1:10" ht="30" x14ac:dyDescent="0.25">
      <c r="A157" s="20" t="s">
        <v>208</v>
      </c>
      <c r="B157" s="21" t="s">
        <v>55</v>
      </c>
      <c r="C157" s="29">
        <v>1</v>
      </c>
      <c r="D157" s="29">
        <v>0</v>
      </c>
      <c r="E157" s="29">
        <f>C157*D157</f>
        <v>0</v>
      </c>
      <c r="F157" s="29">
        <v>0</v>
      </c>
      <c r="G157" s="29">
        <f>C157*F157</f>
        <v>0</v>
      </c>
      <c r="H157" s="29">
        <f>E157+G157</f>
        <v>0</v>
      </c>
      <c r="I157" s="23"/>
      <c r="J157" s="23"/>
    </row>
    <row r="158" spans="1:10" ht="30" x14ac:dyDescent="0.25">
      <c r="A158" s="20" t="s">
        <v>209</v>
      </c>
      <c r="B158" s="21" t="s">
        <v>55</v>
      </c>
      <c r="C158" s="29">
        <v>1</v>
      </c>
      <c r="D158" s="29">
        <v>0</v>
      </c>
      <c r="E158" s="29">
        <f>C158*D158</f>
        <v>0</v>
      </c>
      <c r="F158" s="29">
        <v>0</v>
      </c>
      <c r="G158" s="29">
        <f>C158*F158</f>
        <v>0</v>
      </c>
      <c r="H158" s="29">
        <f>E158+G158</f>
        <v>0</v>
      </c>
      <c r="I158" s="23"/>
      <c r="J158" s="23"/>
    </row>
    <row r="159" spans="1:10" x14ac:dyDescent="0.25">
      <c r="A159" s="19" t="s">
        <v>210</v>
      </c>
      <c r="B159" s="14" t="s">
        <v>10</v>
      </c>
      <c r="C159" s="15"/>
      <c r="D159" s="15"/>
      <c r="E159" s="15"/>
      <c r="F159" s="15"/>
      <c r="G159" s="15"/>
      <c r="H159" s="15">
        <f>E159+G159</f>
        <v>0</v>
      </c>
      <c r="I159" s="23"/>
      <c r="J159" s="23"/>
    </row>
    <row r="160" spans="1:10" x14ac:dyDescent="0.25">
      <c r="A160" s="19" t="s">
        <v>211</v>
      </c>
      <c r="B160" s="14" t="s">
        <v>10</v>
      </c>
      <c r="C160" s="15"/>
      <c r="D160" s="15"/>
      <c r="E160" s="15"/>
      <c r="F160" s="15"/>
      <c r="G160" s="15"/>
      <c r="H160" s="15"/>
      <c r="I160" s="23"/>
      <c r="J160" s="23"/>
    </row>
    <row r="161" spans="1:10" x14ac:dyDescent="0.25">
      <c r="A161" s="20" t="s">
        <v>212</v>
      </c>
      <c r="B161" s="21" t="s">
        <v>55</v>
      </c>
      <c r="C161" s="29">
        <v>8</v>
      </c>
      <c r="D161" s="29">
        <v>0</v>
      </c>
      <c r="E161" s="29">
        <f>C161*D161</f>
        <v>0</v>
      </c>
      <c r="F161" s="29">
        <v>0</v>
      </c>
      <c r="G161" s="29">
        <f>C161*F161</f>
        <v>0</v>
      </c>
      <c r="H161" s="29">
        <f>E161+G161</f>
        <v>0</v>
      </c>
      <c r="I161" s="23"/>
      <c r="J161" s="23"/>
    </row>
    <row r="162" spans="1:10" x14ac:dyDescent="0.25">
      <c r="A162" s="19" t="s">
        <v>213</v>
      </c>
      <c r="B162" s="14" t="s">
        <v>10</v>
      </c>
      <c r="C162" s="15"/>
      <c r="D162" s="15"/>
      <c r="E162" s="15"/>
      <c r="F162" s="15"/>
      <c r="G162" s="15"/>
      <c r="H162" s="15"/>
      <c r="I162" s="23"/>
      <c r="J162" s="23"/>
    </row>
    <row r="163" spans="1:10" x14ac:dyDescent="0.25">
      <c r="A163" s="20" t="s">
        <v>214</v>
      </c>
      <c r="B163" s="21" t="s">
        <v>55</v>
      </c>
      <c r="C163" s="29">
        <v>55</v>
      </c>
      <c r="D163" s="29">
        <v>0</v>
      </c>
      <c r="E163" s="29">
        <f>C163*D163</f>
        <v>0</v>
      </c>
      <c r="F163" s="29">
        <v>0</v>
      </c>
      <c r="G163" s="29">
        <f>C163*F163</f>
        <v>0</v>
      </c>
      <c r="H163" s="29">
        <f>E163+G163</f>
        <v>0</v>
      </c>
      <c r="I163" s="23"/>
      <c r="J163" s="23"/>
    </row>
    <row r="164" spans="1:10" x14ac:dyDescent="0.25">
      <c r="A164" s="20" t="s">
        <v>215</v>
      </c>
      <c r="B164" s="21" t="s">
        <v>55</v>
      </c>
      <c r="C164" s="29">
        <v>46</v>
      </c>
      <c r="D164" s="29">
        <v>0</v>
      </c>
      <c r="E164" s="29">
        <f>C164*D164</f>
        <v>0</v>
      </c>
      <c r="F164" s="29">
        <v>0</v>
      </c>
      <c r="G164" s="29">
        <f>C164*F164</f>
        <v>0</v>
      </c>
      <c r="H164" s="29">
        <f>E164+G164</f>
        <v>0</v>
      </c>
      <c r="I164" s="23"/>
      <c r="J164" s="23"/>
    </row>
    <row r="165" spans="1:10" x14ac:dyDescent="0.25">
      <c r="A165" s="20" t="s">
        <v>216</v>
      </c>
      <c r="B165" s="21" t="s">
        <v>55</v>
      </c>
      <c r="C165" s="29">
        <v>23</v>
      </c>
      <c r="D165" s="29">
        <v>0</v>
      </c>
      <c r="E165" s="29">
        <f>C165*D165</f>
        <v>0</v>
      </c>
      <c r="F165" s="29">
        <v>0</v>
      </c>
      <c r="G165" s="29">
        <f>C165*F165</f>
        <v>0</v>
      </c>
      <c r="H165" s="29">
        <f>E165+G165</f>
        <v>0</v>
      </c>
      <c r="I165" s="23"/>
      <c r="J165" s="23"/>
    </row>
    <row r="166" spans="1:10" x14ac:dyDescent="0.25">
      <c r="A166" s="19" t="s">
        <v>217</v>
      </c>
      <c r="B166" s="14" t="s">
        <v>10</v>
      </c>
      <c r="C166" s="15"/>
      <c r="D166" s="15"/>
      <c r="E166" s="15"/>
      <c r="F166" s="15"/>
      <c r="G166" s="15"/>
      <c r="H166" s="15"/>
      <c r="I166" s="23"/>
      <c r="J166" s="23"/>
    </row>
    <row r="167" spans="1:10" x14ac:dyDescent="0.25">
      <c r="A167" s="20" t="s">
        <v>218</v>
      </c>
      <c r="B167" s="21" t="s">
        <v>55</v>
      </c>
      <c r="C167" s="29">
        <v>8</v>
      </c>
      <c r="D167" s="29">
        <v>0</v>
      </c>
      <c r="E167" s="29">
        <f>C167*D167</f>
        <v>0</v>
      </c>
      <c r="F167" s="29">
        <v>0</v>
      </c>
      <c r="G167" s="29">
        <f>C167*F167</f>
        <v>0</v>
      </c>
      <c r="H167" s="29">
        <f>E167+G167</f>
        <v>0</v>
      </c>
      <c r="I167" s="23"/>
      <c r="J167" s="23"/>
    </row>
    <row r="168" spans="1:10" x14ac:dyDescent="0.25">
      <c r="A168" s="20" t="s">
        <v>219</v>
      </c>
      <c r="B168" s="21" t="s">
        <v>55</v>
      </c>
      <c r="C168" s="29">
        <v>8</v>
      </c>
      <c r="D168" s="29">
        <v>0</v>
      </c>
      <c r="E168" s="29">
        <f>C168*D168</f>
        <v>0</v>
      </c>
      <c r="F168" s="29">
        <v>0</v>
      </c>
      <c r="G168" s="29">
        <f>C168*F168</f>
        <v>0</v>
      </c>
      <c r="H168" s="29">
        <f>E168+G168</f>
        <v>0</v>
      </c>
      <c r="I168" s="23"/>
      <c r="J168" s="23"/>
    </row>
    <row r="169" spans="1:10" x14ac:dyDescent="0.25">
      <c r="A169" s="19" t="s">
        <v>220</v>
      </c>
      <c r="B169" s="14" t="s">
        <v>10</v>
      </c>
      <c r="C169" s="15"/>
      <c r="D169" s="15"/>
      <c r="E169" s="15"/>
      <c r="F169" s="15"/>
      <c r="G169" s="15"/>
      <c r="H169" s="15"/>
      <c r="I169" s="23"/>
      <c r="J169" s="23"/>
    </row>
    <row r="170" spans="1:10" x14ac:dyDescent="0.25">
      <c r="A170" s="20" t="s">
        <v>221</v>
      </c>
      <c r="B170" s="21" t="s">
        <v>104</v>
      </c>
      <c r="C170" s="29">
        <v>450</v>
      </c>
      <c r="D170" s="29">
        <v>0</v>
      </c>
      <c r="E170" s="29">
        <f>C170*D170</f>
        <v>0</v>
      </c>
      <c r="F170" s="29">
        <v>0</v>
      </c>
      <c r="G170" s="29">
        <f>C170*F170</f>
        <v>0</v>
      </c>
      <c r="H170" s="29">
        <f>E170+G170</f>
        <v>0</v>
      </c>
      <c r="I170" s="23"/>
      <c r="J170" s="23"/>
    </row>
    <row r="171" spans="1:10" x14ac:dyDescent="0.25">
      <c r="A171" s="20" t="s">
        <v>222</v>
      </c>
      <c r="B171" s="21" t="s">
        <v>104</v>
      </c>
      <c r="C171" s="29">
        <v>12</v>
      </c>
      <c r="D171" s="29">
        <v>0</v>
      </c>
      <c r="E171" s="29">
        <f>C171*D171</f>
        <v>0</v>
      </c>
      <c r="F171" s="29">
        <v>0</v>
      </c>
      <c r="G171" s="29">
        <f>C171*F171</f>
        <v>0</v>
      </c>
      <c r="H171" s="29">
        <f>E171+G171</f>
        <v>0</v>
      </c>
      <c r="I171" s="23"/>
      <c r="J171" s="23"/>
    </row>
    <row r="172" spans="1:10" x14ac:dyDescent="0.25">
      <c r="A172" s="20" t="s">
        <v>223</v>
      </c>
      <c r="B172" s="21" t="s">
        <v>104</v>
      </c>
      <c r="C172" s="29">
        <v>27</v>
      </c>
      <c r="D172" s="29">
        <v>0</v>
      </c>
      <c r="E172" s="29">
        <f>C172*D172</f>
        <v>0</v>
      </c>
      <c r="F172" s="29">
        <v>0</v>
      </c>
      <c r="G172" s="29">
        <f>C172*F172</f>
        <v>0</v>
      </c>
      <c r="H172" s="29">
        <f>E172+G172</f>
        <v>0</v>
      </c>
      <c r="I172" s="23"/>
      <c r="J172" s="23"/>
    </row>
    <row r="173" spans="1:10" x14ac:dyDescent="0.25">
      <c r="A173" s="20" t="s">
        <v>224</v>
      </c>
      <c r="B173" s="21" t="s">
        <v>104</v>
      </c>
      <c r="C173" s="29">
        <v>140</v>
      </c>
      <c r="D173" s="29">
        <v>0</v>
      </c>
      <c r="E173" s="29">
        <f>C173*D173</f>
        <v>0</v>
      </c>
      <c r="F173" s="29">
        <v>0</v>
      </c>
      <c r="G173" s="29">
        <f>C173*F173</f>
        <v>0</v>
      </c>
      <c r="H173" s="29">
        <f>E173+G173</f>
        <v>0</v>
      </c>
      <c r="I173" s="23"/>
      <c r="J173" s="23"/>
    </row>
    <row r="174" spans="1:10" x14ac:dyDescent="0.25">
      <c r="A174" s="20" t="s">
        <v>225</v>
      </c>
      <c r="B174" s="21" t="s">
        <v>104</v>
      </c>
      <c r="C174" s="29">
        <v>38</v>
      </c>
      <c r="D174" s="29">
        <v>0</v>
      </c>
      <c r="E174" s="29">
        <f>C174*D174</f>
        <v>0</v>
      </c>
      <c r="F174" s="29">
        <v>0</v>
      </c>
      <c r="G174" s="29">
        <f>C174*F174</f>
        <v>0</v>
      </c>
      <c r="H174" s="29">
        <f>E174+G174</f>
        <v>0</v>
      </c>
      <c r="I174" s="23"/>
      <c r="J174" s="23"/>
    </row>
    <row r="175" spans="1:10" ht="30" x14ac:dyDescent="0.25">
      <c r="A175" s="19" t="s">
        <v>226</v>
      </c>
      <c r="B175" s="14" t="s">
        <v>10</v>
      </c>
      <c r="C175" s="15"/>
      <c r="D175" s="15"/>
      <c r="E175" s="15"/>
      <c r="F175" s="15"/>
      <c r="G175" s="15"/>
      <c r="H175" s="15"/>
      <c r="I175" s="23"/>
      <c r="J175" s="23"/>
    </row>
    <row r="176" spans="1:10" x14ac:dyDescent="0.25">
      <c r="A176" s="20" t="s">
        <v>227</v>
      </c>
      <c r="B176" s="21" t="s">
        <v>55</v>
      </c>
      <c r="C176" s="29">
        <v>144</v>
      </c>
      <c r="D176" s="29">
        <v>0</v>
      </c>
      <c r="E176" s="29">
        <f>C176*D176</f>
        <v>0</v>
      </c>
      <c r="F176" s="29">
        <v>0</v>
      </c>
      <c r="G176" s="29">
        <f>C176*F176</f>
        <v>0</v>
      </c>
      <c r="H176" s="29">
        <f>E176+G176</f>
        <v>0</v>
      </c>
      <c r="I176" s="23"/>
      <c r="J176" s="23"/>
    </row>
    <row r="177" spans="1:10" x14ac:dyDescent="0.25">
      <c r="A177" s="20" t="s">
        <v>228</v>
      </c>
      <c r="B177" s="21" t="s">
        <v>55</v>
      </c>
      <c r="C177" s="29">
        <v>10</v>
      </c>
      <c r="D177" s="29">
        <v>0</v>
      </c>
      <c r="E177" s="29">
        <f>C177*D177</f>
        <v>0</v>
      </c>
      <c r="F177" s="29">
        <v>0</v>
      </c>
      <c r="G177" s="29">
        <f>C177*F177</f>
        <v>0</v>
      </c>
      <c r="H177" s="29">
        <f>E177+G177</f>
        <v>0</v>
      </c>
      <c r="I177" s="23"/>
      <c r="J177" s="23"/>
    </row>
    <row r="178" spans="1:10" x14ac:dyDescent="0.25">
      <c r="A178" s="20" t="s">
        <v>229</v>
      </c>
      <c r="B178" s="21" t="s">
        <v>55</v>
      </c>
      <c r="C178" s="29">
        <v>64</v>
      </c>
      <c r="D178" s="29">
        <v>0</v>
      </c>
      <c r="E178" s="29">
        <f>C178*D178</f>
        <v>0</v>
      </c>
      <c r="F178" s="29">
        <v>0</v>
      </c>
      <c r="G178" s="29">
        <f>C178*F178</f>
        <v>0</v>
      </c>
      <c r="H178" s="29">
        <f>E178+G178</f>
        <v>0</v>
      </c>
      <c r="I178" s="23"/>
      <c r="J178" s="23"/>
    </row>
    <row r="179" spans="1:10" x14ac:dyDescent="0.25">
      <c r="A179" s="19" t="s">
        <v>230</v>
      </c>
      <c r="B179" s="14" t="s">
        <v>10</v>
      </c>
      <c r="C179" s="15"/>
      <c r="D179" s="15"/>
      <c r="E179" s="15"/>
      <c r="F179" s="15"/>
      <c r="G179" s="15"/>
      <c r="H179" s="15"/>
      <c r="I179" s="23"/>
      <c r="J179" s="23"/>
    </row>
    <row r="180" spans="1:10" x14ac:dyDescent="0.25">
      <c r="A180" s="20" t="s">
        <v>231</v>
      </c>
      <c r="B180" s="21" t="s">
        <v>104</v>
      </c>
      <c r="C180" s="29">
        <v>10</v>
      </c>
      <c r="D180" s="29">
        <v>0</v>
      </c>
      <c r="E180" s="29">
        <f>C180*D180</f>
        <v>0</v>
      </c>
      <c r="F180" s="29">
        <v>0</v>
      </c>
      <c r="G180" s="29">
        <f>C180*F180</f>
        <v>0</v>
      </c>
      <c r="H180" s="29">
        <f>E180+G180</f>
        <v>0</v>
      </c>
      <c r="I180" s="23"/>
      <c r="J180" s="23"/>
    </row>
    <row r="181" spans="1:10" x14ac:dyDescent="0.25">
      <c r="A181" s="19" t="s">
        <v>217</v>
      </c>
      <c r="B181" s="14" t="s">
        <v>10</v>
      </c>
      <c r="C181" s="15"/>
      <c r="D181" s="15"/>
      <c r="E181" s="15"/>
      <c r="F181" s="15"/>
      <c r="G181" s="15"/>
      <c r="H181" s="15"/>
      <c r="I181" s="23"/>
      <c r="J181" s="23"/>
    </row>
    <row r="182" spans="1:10" x14ac:dyDescent="0.25">
      <c r="A182" s="20" t="s">
        <v>232</v>
      </c>
      <c r="B182" s="21" t="s">
        <v>55</v>
      </c>
      <c r="C182" s="29">
        <v>6</v>
      </c>
      <c r="D182" s="29">
        <v>0</v>
      </c>
      <c r="E182" s="29">
        <f>C182*D182</f>
        <v>0</v>
      </c>
      <c r="F182" s="29">
        <v>0</v>
      </c>
      <c r="G182" s="29">
        <f>C182*F182</f>
        <v>0</v>
      </c>
      <c r="H182" s="29">
        <f>E182+G182</f>
        <v>0</v>
      </c>
      <c r="I182" s="23"/>
      <c r="J182" s="23"/>
    </row>
    <row r="183" spans="1:10" x14ac:dyDescent="0.25">
      <c r="A183" s="20" t="s">
        <v>233</v>
      </c>
      <c r="B183" s="21" t="s">
        <v>55</v>
      </c>
      <c r="C183" s="29">
        <v>6</v>
      </c>
      <c r="D183" s="29">
        <v>0</v>
      </c>
      <c r="E183" s="29">
        <f>C183*D183</f>
        <v>0</v>
      </c>
      <c r="F183" s="29">
        <v>0</v>
      </c>
      <c r="G183" s="29">
        <f>C183*F183</f>
        <v>0</v>
      </c>
      <c r="H183" s="29">
        <f>E183+G183</f>
        <v>0</v>
      </c>
      <c r="I183" s="23"/>
      <c r="J183" s="23"/>
    </row>
    <row r="184" spans="1:10" x14ac:dyDescent="0.25">
      <c r="A184" s="20" t="s">
        <v>234</v>
      </c>
      <c r="B184" s="21" t="s">
        <v>55</v>
      </c>
      <c r="C184" s="29">
        <v>2</v>
      </c>
      <c r="D184" s="29">
        <v>0</v>
      </c>
      <c r="E184" s="29">
        <f>C184*D184</f>
        <v>0</v>
      </c>
      <c r="F184" s="29">
        <v>0</v>
      </c>
      <c r="G184" s="29">
        <f>C184*F184</f>
        <v>0</v>
      </c>
      <c r="H184" s="29">
        <f>E184+G184</f>
        <v>0</v>
      </c>
      <c r="I184" s="23"/>
      <c r="J184" s="23"/>
    </row>
    <row r="185" spans="1:10" x14ac:dyDescent="0.25">
      <c r="A185" s="19" t="s">
        <v>235</v>
      </c>
      <c r="B185" s="14" t="s">
        <v>10</v>
      </c>
      <c r="C185" s="15"/>
      <c r="D185" s="15"/>
      <c r="E185" s="15"/>
      <c r="F185" s="15"/>
      <c r="G185" s="15"/>
      <c r="H185" s="15"/>
      <c r="I185" s="23"/>
      <c r="J185" s="23"/>
    </row>
    <row r="186" spans="1:10" x14ac:dyDescent="0.25">
      <c r="A186" s="20" t="s">
        <v>236</v>
      </c>
      <c r="B186" s="21" t="s">
        <v>55</v>
      </c>
      <c r="C186" s="29">
        <v>2</v>
      </c>
      <c r="D186" s="29">
        <v>0</v>
      </c>
      <c r="E186" s="29">
        <f>C186*D186</f>
        <v>0</v>
      </c>
      <c r="F186" s="29">
        <v>0</v>
      </c>
      <c r="G186" s="29">
        <f>C186*F186</f>
        <v>0</v>
      </c>
      <c r="H186" s="29">
        <f>E186+G186</f>
        <v>0</v>
      </c>
      <c r="I186" s="23"/>
      <c r="J186" s="23"/>
    </row>
    <row r="187" spans="1:10" x14ac:dyDescent="0.25">
      <c r="A187" s="19" t="s">
        <v>237</v>
      </c>
      <c r="B187" s="14" t="s">
        <v>10</v>
      </c>
      <c r="C187" s="15"/>
      <c r="D187" s="15"/>
      <c r="E187" s="15"/>
      <c r="F187" s="15"/>
      <c r="G187" s="15"/>
      <c r="H187" s="15"/>
      <c r="I187" s="23"/>
      <c r="J187" s="23"/>
    </row>
    <row r="188" spans="1:10" x14ac:dyDescent="0.25">
      <c r="A188" s="20" t="s">
        <v>238</v>
      </c>
      <c r="B188" s="21" t="s">
        <v>239</v>
      </c>
      <c r="C188" s="29">
        <v>291</v>
      </c>
      <c r="D188" s="29">
        <v>0</v>
      </c>
      <c r="E188" s="29">
        <f t="shared" ref="E188:E195" si="21">C188*D188</f>
        <v>0</v>
      </c>
      <c r="F188" s="29">
        <v>0</v>
      </c>
      <c r="G188" s="29">
        <f t="shared" ref="G188:G195" si="22">C188*F188</f>
        <v>0</v>
      </c>
      <c r="H188" s="29">
        <f t="shared" ref="H188:H195" si="23">E188+G188</f>
        <v>0</v>
      </c>
      <c r="I188" s="23"/>
      <c r="J188" s="23"/>
    </row>
    <row r="189" spans="1:10" x14ac:dyDescent="0.25">
      <c r="A189" s="20" t="s">
        <v>240</v>
      </c>
      <c r="B189" s="21" t="s">
        <v>239</v>
      </c>
      <c r="C189" s="29">
        <v>12</v>
      </c>
      <c r="D189" s="29">
        <v>0</v>
      </c>
      <c r="E189" s="29">
        <f t="shared" si="21"/>
        <v>0</v>
      </c>
      <c r="F189" s="29">
        <v>0</v>
      </c>
      <c r="G189" s="29">
        <f t="shared" si="22"/>
        <v>0</v>
      </c>
      <c r="H189" s="29">
        <f t="shared" si="23"/>
        <v>0</v>
      </c>
      <c r="I189" s="23"/>
      <c r="J189" s="23"/>
    </row>
    <row r="190" spans="1:10" x14ac:dyDescent="0.25">
      <c r="A190" s="20" t="s">
        <v>241</v>
      </c>
      <c r="B190" s="21" t="s">
        <v>239</v>
      </c>
      <c r="C190" s="29">
        <v>32</v>
      </c>
      <c r="D190" s="29">
        <v>0</v>
      </c>
      <c r="E190" s="29">
        <f t="shared" si="21"/>
        <v>0</v>
      </c>
      <c r="F190" s="29">
        <v>0</v>
      </c>
      <c r="G190" s="29">
        <f t="shared" si="22"/>
        <v>0</v>
      </c>
      <c r="H190" s="29">
        <f t="shared" si="23"/>
        <v>0</v>
      </c>
      <c r="I190" s="23"/>
      <c r="J190" s="23"/>
    </row>
    <row r="191" spans="1:10" x14ac:dyDescent="0.25">
      <c r="A191" s="20" t="s">
        <v>242</v>
      </c>
      <c r="B191" s="21" t="s">
        <v>239</v>
      </c>
      <c r="C191" s="29">
        <v>36</v>
      </c>
      <c r="D191" s="29">
        <v>0</v>
      </c>
      <c r="E191" s="29">
        <f t="shared" si="21"/>
        <v>0</v>
      </c>
      <c r="F191" s="29">
        <v>0</v>
      </c>
      <c r="G191" s="29">
        <f t="shared" si="22"/>
        <v>0</v>
      </c>
      <c r="H191" s="29">
        <f t="shared" si="23"/>
        <v>0</v>
      </c>
      <c r="I191" s="23"/>
      <c r="J191" s="23"/>
    </row>
    <row r="192" spans="1:10" x14ac:dyDescent="0.25">
      <c r="A192" s="20" t="s">
        <v>243</v>
      </c>
      <c r="B192" s="21" t="s">
        <v>239</v>
      </c>
      <c r="C192" s="29">
        <v>16</v>
      </c>
      <c r="D192" s="29">
        <v>0</v>
      </c>
      <c r="E192" s="29">
        <f t="shared" si="21"/>
        <v>0</v>
      </c>
      <c r="F192" s="29">
        <v>0</v>
      </c>
      <c r="G192" s="29">
        <f t="shared" si="22"/>
        <v>0</v>
      </c>
      <c r="H192" s="29">
        <f t="shared" si="23"/>
        <v>0</v>
      </c>
      <c r="I192" s="23"/>
      <c r="J192" s="23"/>
    </row>
    <row r="193" spans="1:10" x14ac:dyDescent="0.25">
      <c r="A193" s="20" t="s">
        <v>244</v>
      </c>
      <c r="B193" s="21" t="s">
        <v>239</v>
      </c>
      <c r="C193" s="29">
        <v>24</v>
      </c>
      <c r="D193" s="29">
        <v>0</v>
      </c>
      <c r="E193" s="29">
        <f t="shared" si="21"/>
        <v>0</v>
      </c>
      <c r="F193" s="29">
        <v>0</v>
      </c>
      <c r="G193" s="29">
        <f t="shared" si="22"/>
        <v>0</v>
      </c>
      <c r="H193" s="29">
        <f t="shared" si="23"/>
        <v>0</v>
      </c>
      <c r="I193" s="23"/>
      <c r="J193" s="23"/>
    </row>
    <row r="194" spans="1:10" x14ac:dyDescent="0.25">
      <c r="A194" s="20" t="s">
        <v>245</v>
      </c>
      <c r="B194" s="21" t="s">
        <v>239</v>
      </c>
      <c r="C194" s="29">
        <v>2</v>
      </c>
      <c r="D194" s="29">
        <v>0</v>
      </c>
      <c r="E194" s="29">
        <f t="shared" si="21"/>
        <v>0</v>
      </c>
      <c r="F194" s="29">
        <v>0</v>
      </c>
      <c r="G194" s="29">
        <f t="shared" si="22"/>
        <v>0</v>
      </c>
      <c r="H194" s="29">
        <f t="shared" si="23"/>
        <v>0</v>
      </c>
      <c r="I194" s="23"/>
      <c r="J194" s="23"/>
    </row>
    <row r="195" spans="1:10" x14ac:dyDescent="0.25">
      <c r="A195" s="20" t="s">
        <v>246</v>
      </c>
      <c r="B195" s="21" t="s">
        <v>247</v>
      </c>
      <c r="C195" s="29">
        <v>1</v>
      </c>
      <c r="D195" s="29">
        <v>0</v>
      </c>
      <c r="E195" s="29">
        <f t="shared" si="21"/>
        <v>0</v>
      </c>
      <c r="F195" s="29">
        <v>0</v>
      </c>
      <c r="G195" s="29">
        <f t="shared" si="22"/>
        <v>0</v>
      </c>
      <c r="H195" s="29">
        <f t="shared" si="23"/>
        <v>0</v>
      </c>
      <c r="I195" s="23"/>
      <c r="J195" s="23"/>
    </row>
    <row r="196" spans="1:10" x14ac:dyDescent="0.25">
      <c r="A196" s="19" t="s">
        <v>248</v>
      </c>
      <c r="B196" s="14" t="s">
        <v>10</v>
      </c>
      <c r="C196" s="15"/>
      <c r="D196" s="15"/>
      <c r="E196" s="15"/>
      <c r="F196" s="15"/>
      <c r="G196" s="15"/>
      <c r="H196" s="15"/>
      <c r="I196" s="23"/>
      <c r="J196" s="23"/>
    </row>
    <row r="197" spans="1:10" x14ac:dyDescent="0.25">
      <c r="A197" s="20" t="s">
        <v>249</v>
      </c>
      <c r="B197" s="21" t="s">
        <v>239</v>
      </c>
      <c r="C197" s="29">
        <v>24</v>
      </c>
      <c r="D197" s="29">
        <v>0</v>
      </c>
      <c r="E197" s="29">
        <f>C197*D197</f>
        <v>0</v>
      </c>
      <c r="F197" s="29">
        <v>0</v>
      </c>
      <c r="G197" s="29">
        <f>C197*F197</f>
        <v>0</v>
      </c>
      <c r="H197" s="29">
        <f>E197+G197</f>
        <v>0</v>
      </c>
      <c r="I197" s="23"/>
      <c r="J197" s="23"/>
    </row>
    <row r="198" spans="1:10" x14ac:dyDescent="0.25">
      <c r="A198" s="19" t="s">
        <v>250</v>
      </c>
      <c r="B198" s="14" t="s">
        <v>10</v>
      </c>
      <c r="C198" s="15"/>
      <c r="D198" s="15"/>
      <c r="E198" s="15"/>
      <c r="F198" s="15"/>
      <c r="G198" s="15"/>
      <c r="H198" s="15"/>
      <c r="I198" s="23"/>
      <c r="J198" s="23"/>
    </row>
    <row r="199" spans="1:10" x14ac:dyDescent="0.25">
      <c r="A199" s="19" t="s">
        <v>251</v>
      </c>
      <c r="B199" s="14" t="s">
        <v>10</v>
      </c>
      <c r="C199" s="15"/>
      <c r="D199" s="15"/>
      <c r="E199" s="15"/>
      <c r="F199" s="15"/>
      <c r="G199" s="15"/>
      <c r="H199" s="15"/>
      <c r="I199" s="23"/>
      <c r="J199" s="23"/>
    </row>
    <row r="200" spans="1:10" ht="30" x14ac:dyDescent="0.25">
      <c r="A200" s="20" t="s">
        <v>252</v>
      </c>
      <c r="B200" s="21" t="s">
        <v>239</v>
      </c>
      <c r="C200" s="29">
        <v>129</v>
      </c>
      <c r="D200" s="29">
        <v>0</v>
      </c>
      <c r="E200" s="29">
        <f>C200*D200</f>
        <v>0</v>
      </c>
      <c r="F200" s="29">
        <v>0</v>
      </c>
      <c r="G200" s="29">
        <f>C200*F200</f>
        <v>0</v>
      </c>
      <c r="H200" s="29">
        <f>E200+G200</f>
        <v>0</v>
      </c>
      <c r="I200" s="23"/>
      <c r="J200" s="23"/>
    </row>
    <row r="201" spans="1:10" x14ac:dyDescent="0.25">
      <c r="A201" s="20" t="s">
        <v>253</v>
      </c>
      <c r="B201" s="21" t="s">
        <v>239</v>
      </c>
      <c r="C201" s="29">
        <v>24</v>
      </c>
      <c r="D201" s="29">
        <v>0</v>
      </c>
      <c r="E201" s="29">
        <f>C201*D201</f>
        <v>0</v>
      </c>
      <c r="F201" s="29">
        <v>0</v>
      </c>
      <c r="G201" s="29">
        <f>C201*F201</f>
        <v>0</v>
      </c>
      <c r="H201" s="29">
        <f>E201+G201</f>
        <v>0</v>
      </c>
      <c r="I201" s="23"/>
      <c r="J201" s="23"/>
    </row>
    <row r="202" spans="1:10" ht="30" x14ac:dyDescent="0.25">
      <c r="A202" s="20" t="s">
        <v>254</v>
      </c>
      <c r="B202" s="21" t="s">
        <v>239</v>
      </c>
      <c r="C202" s="29">
        <v>24</v>
      </c>
      <c r="D202" s="29">
        <v>0</v>
      </c>
      <c r="E202" s="29">
        <f>C202*D202</f>
        <v>0</v>
      </c>
      <c r="F202" s="29">
        <v>0</v>
      </c>
      <c r="G202" s="29">
        <f>C202*F202</f>
        <v>0</v>
      </c>
      <c r="H202" s="29">
        <f>E202+G202</f>
        <v>0</v>
      </c>
      <c r="I202" s="23"/>
      <c r="J202" s="23"/>
    </row>
    <row r="203" spans="1:10" x14ac:dyDescent="0.25">
      <c r="A203" s="18" t="s">
        <v>255</v>
      </c>
      <c r="B203" s="5" t="s">
        <v>10</v>
      </c>
      <c r="C203" s="13"/>
      <c r="D203" s="13"/>
      <c r="E203" s="13">
        <f>SUM(E40:E202)</f>
        <v>0</v>
      </c>
      <c r="F203" s="13"/>
      <c r="G203" s="13">
        <f>SUM(G40:G202)</f>
        <v>0</v>
      </c>
      <c r="H203" s="13">
        <f>SUM(H40:H202)</f>
        <v>0</v>
      </c>
      <c r="I203" s="23"/>
      <c r="J203" s="23"/>
    </row>
    <row r="204" spans="1:10" x14ac:dyDescent="0.25">
      <c r="A204" s="20" t="s">
        <v>256</v>
      </c>
      <c r="B204" s="21" t="s">
        <v>10</v>
      </c>
      <c r="C204" s="29"/>
      <c r="D204" s="29"/>
      <c r="E204" s="29">
        <v>0</v>
      </c>
      <c r="F204" s="29"/>
      <c r="G204" s="29"/>
      <c r="H204" s="29">
        <f>E204+G204</f>
        <v>0</v>
      </c>
      <c r="I204" s="23"/>
      <c r="J204" s="23"/>
    </row>
    <row r="205" spans="1:10" x14ac:dyDescent="0.25">
      <c r="A205" s="26" t="s">
        <v>257</v>
      </c>
      <c r="B205" s="27" t="s">
        <v>10</v>
      </c>
      <c r="C205" s="28"/>
      <c r="D205" s="28"/>
      <c r="E205" s="28">
        <f>SUM(E13:E36,E38,E40:E202,E204:E204)</f>
        <v>0</v>
      </c>
      <c r="F205" s="28"/>
      <c r="G205" s="28">
        <f>SUM(G13:G36,G38,G40:G202,G204:G204)</f>
        <v>0</v>
      </c>
      <c r="H205" s="28">
        <f>SUM(H13:H36,H38,H40:H202,H204:H204)</f>
        <v>0</v>
      </c>
      <c r="I205" s="23"/>
      <c r="J205" s="23"/>
    </row>
    <row r="206" spans="1:10" x14ac:dyDescent="0.25">
      <c r="A206" s="20" t="s">
        <v>10</v>
      </c>
      <c r="B206" s="21" t="s">
        <v>10</v>
      </c>
      <c r="C206" s="29"/>
      <c r="D206" s="29"/>
      <c r="E206" s="29"/>
      <c r="F206" s="29"/>
      <c r="G206" s="29"/>
      <c r="H206" s="29">
        <f>E206+G206</f>
        <v>0</v>
      </c>
      <c r="I206" s="23"/>
      <c r="J206" s="23"/>
    </row>
    <row r="207" spans="1:10" x14ac:dyDescent="0.25">
      <c r="A207" s="26" t="s">
        <v>258</v>
      </c>
      <c r="B207" s="27" t="s">
        <v>10</v>
      </c>
      <c r="C207" s="28"/>
      <c r="D207" s="28"/>
      <c r="E207" s="28"/>
      <c r="F207" s="28"/>
      <c r="G207" s="28"/>
      <c r="H207" s="28"/>
      <c r="I207" s="23"/>
      <c r="J207" s="23"/>
    </row>
    <row r="208" spans="1:10" x14ac:dyDescent="0.25">
      <c r="A208" s="18" t="s">
        <v>259</v>
      </c>
      <c r="B208" s="5" t="s">
        <v>10</v>
      </c>
      <c r="C208" s="13"/>
      <c r="D208" s="13"/>
      <c r="E208" s="13"/>
      <c r="F208" s="13"/>
      <c r="G208" s="13"/>
      <c r="H208" s="13"/>
      <c r="I208" s="23"/>
      <c r="J208" s="23"/>
    </row>
    <row r="209" spans="1:10" x14ac:dyDescent="0.25">
      <c r="A209" s="30" t="s">
        <v>260</v>
      </c>
      <c r="B209" s="31" t="s">
        <v>10</v>
      </c>
      <c r="C209" s="32"/>
      <c r="D209" s="32"/>
      <c r="E209" s="32"/>
      <c r="F209" s="32"/>
      <c r="G209" s="32"/>
      <c r="H209" s="32"/>
      <c r="I209" s="23"/>
      <c r="J209" s="23"/>
    </row>
    <row r="210" spans="1:10" ht="90" x14ac:dyDescent="0.25">
      <c r="A210" s="33" t="s">
        <v>261</v>
      </c>
      <c r="B210" s="21" t="s">
        <v>55</v>
      </c>
      <c r="C210" s="29">
        <v>1</v>
      </c>
      <c r="D210" s="29">
        <v>0</v>
      </c>
      <c r="E210" s="29">
        <f t="shared" ref="E210:E216" si="24">C210*D210</f>
        <v>0</v>
      </c>
      <c r="F210" s="29">
        <v>0</v>
      </c>
      <c r="G210" s="29">
        <f t="shared" ref="G210:G216" si="25">C210*F210</f>
        <v>0</v>
      </c>
      <c r="H210" s="29">
        <f t="shared" ref="H210:H216" si="26">E210+G210</f>
        <v>0</v>
      </c>
      <c r="I210" s="23"/>
      <c r="J210" s="23"/>
    </row>
    <row r="211" spans="1:10" x14ac:dyDescent="0.25">
      <c r="A211" s="20" t="s">
        <v>262</v>
      </c>
      <c r="B211" s="21" t="s">
        <v>55</v>
      </c>
      <c r="C211" s="29">
        <v>1</v>
      </c>
      <c r="D211" s="29">
        <v>0</v>
      </c>
      <c r="E211" s="29">
        <f t="shared" si="24"/>
        <v>0</v>
      </c>
      <c r="F211" s="29">
        <v>0</v>
      </c>
      <c r="G211" s="29">
        <f t="shared" si="25"/>
        <v>0</v>
      </c>
      <c r="H211" s="29">
        <f t="shared" si="26"/>
        <v>0</v>
      </c>
      <c r="I211" s="23"/>
      <c r="J211" s="23"/>
    </row>
    <row r="212" spans="1:10" ht="30" x14ac:dyDescent="0.25">
      <c r="A212" s="20" t="s">
        <v>263</v>
      </c>
      <c r="B212" s="21" t="s">
        <v>55</v>
      </c>
      <c r="C212" s="29">
        <v>12</v>
      </c>
      <c r="D212" s="29">
        <v>0</v>
      </c>
      <c r="E212" s="29">
        <f t="shared" si="24"/>
        <v>0</v>
      </c>
      <c r="F212" s="29">
        <v>0</v>
      </c>
      <c r="G212" s="29">
        <f t="shared" si="25"/>
        <v>0</v>
      </c>
      <c r="H212" s="29">
        <f t="shared" si="26"/>
        <v>0</v>
      </c>
      <c r="I212" s="23"/>
      <c r="J212" s="23"/>
    </row>
    <row r="213" spans="1:10" ht="30" x14ac:dyDescent="0.25">
      <c r="A213" s="20" t="s">
        <v>264</v>
      </c>
      <c r="B213" s="21" t="s">
        <v>55</v>
      </c>
      <c r="C213" s="29">
        <v>3</v>
      </c>
      <c r="D213" s="29">
        <v>0</v>
      </c>
      <c r="E213" s="29">
        <f t="shared" si="24"/>
        <v>0</v>
      </c>
      <c r="F213" s="29">
        <v>0</v>
      </c>
      <c r="G213" s="29">
        <f t="shared" si="25"/>
        <v>0</v>
      </c>
      <c r="H213" s="29">
        <f t="shared" si="26"/>
        <v>0</v>
      </c>
      <c r="I213" s="23"/>
      <c r="J213" s="23"/>
    </row>
    <row r="214" spans="1:10" x14ac:dyDescent="0.25">
      <c r="A214" s="20" t="s">
        <v>265</v>
      </c>
      <c r="B214" s="21" t="s">
        <v>55</v>
      </c>
      <c r="C214" s="29">
        <v>1</v>
      </c>
      <c r="D214" s="29">
        <v>0</v>
      </c>
      <c r="E214" s="29">
        <f t="shared" si="24"/>
        <v>0</v>
      </c>
      <c r="F214" s="29">
        <v>0</v>
      </c>
      <c r="G214" s="29">
        <f t="shared" si="25"/>
        <v>0</v>
      </c>
      <c r="H214" s="29">
        <f t="shared" si="26"/>
        <v>0</v>
      </c>
      <c r="I214" s="23"/>
      <c r="J214" s="23"/>
    </row>
    <row r="215" spans="1:10" x14ac:dyDescent="0.25">
      <c r="A215" s="20" t="s">
        <v>266</v>
      </c>
      <c r="B215" s="21" t="s">
        <v>55</v>
      </c>
      <c r="C215" s="29">
        <v>3</v>
      </c>
      <c r="D215" s="29">
        <v>0</v>
      </c>
      <c r="E215" s="29">
        <f t="shared" si="24"/>
        <v>0</v>
      </c>
      <c r="F215" s="29">
        <v>0</v>
      </c>
      <c r="G215" s="29">
        <f t="shared" si="25"/>
        <v>0</v>
      </c>
      <c r="H215" s="29">
        <f t="shared" si="26"/>
        <v>0</v>
      </c>
      <c r="I215" s="23"/>
      <c r="J215" s="23"/>
    </row>
    <row r="216" spans="1:10" x14ac:dyDescent="0.25">
      <c r="A216" s="20" t="s">
        <v>267</v>
      </c>
      <c r="B216" s="21" t="s">
        <v>55</v>
      </c>
      <c r="C216" s="29">
        <v>1</v>
      </c>
      <c r="D216" s="29">
        <v>0</v>
      </c>
      <c r="E216" s="29">
        <f t="shared" si="24"/>
        <v>0</v>
      </c>
      <c r="F216" s="29">
        <v>0</v>
      </c>
      <c r="G216" s="29">
        <f t="shared" si="25"/>
        <v>0</v>
      </c>
      <c r="H216" s="29">
        <f t="shared" si="26"/>
        <v>0</v>
      </c>
      <c r="I216" s="23"/>
      <c r="J216" s="23"/>
    </row>
    <row r="217" spans="1:10" x14ac:dyDescent="0.25">
      <c r="A217" s="30" t="s">
        <v>268</v>
      </c>
      <c r="B217" s="31" t="s">
        <v>10</v>
      </c>
      <c r="C217" s="32"/>
      <c r="D217" s="32"/>
      <c r="E217" s="32">
        <f>SUM(E210:E216)</f>
        <v>0</v>
      </c>
      <c r="F217" s="32"/>
      <c r="G217" s="32">
        <f>SUM(G210:G216)</f>
        <v>0</v>
      </c>
      <c r="H217" s="32">
        <f>SUM(H210:H216)</f>
        <v>0</v>
      </c>
      <c r="I217" s="23"/>
      <c r="J217" s="23"/>
    </row>
    <row r="218" spans="1:10" x14ac:dyDescent="0.25">
      <c r="A218" s="20" t="s">
        <v>10</v>
      </c>
      <c r="B218" s="21" t="s">
        <v>10</v>
      </c>
      <c r="C218" s="29"/>
      <c r="D218" s="29"/>
      <c r="E218" s="29"/>
      <c r="F218" s="29"/>
      <c r="G218" s="29"/>
      <c r="H218" s="29">
        <f>E218+G218</f>
        <v>0</v>
      </c>
      <c r="I218" s="23"/>
      <c r="J218" s="23"/>
    </row>
    <row r="219" spans="1:10" x14ac:dyDescent="0.25">
      <c r="A219" s="30" t="s">
        <v>269</v>
      </c>
      <c r="B219" s="31" t="s">
        <v>10</v>
      </c>
      <c r="C219" s="32"/>
      <c r="D219" s="32"/>
      <c r="E219" s="32"/>
      <c r="F219" s="32"/>
      <c r="G219" s="32"/>
      <c r="H219" s="32"/>
      <c r="I219" s="23"/>
      <c r="J219" s="23"/>
    </row>
    <row r="220" spans="1:10" x14ac:dyDescent="0.25">
      <c r="A220" s="20" t="s">
        <v>270</v>
      </c>
      <c r="B220" s="21" t="s">
        <v>55</v>
      </c>
      <c r="C220" s="29">
        <v>1</v>
      </c>
      <c r="D220" s="29">
        <v>0</v>
      </c>
      <c r="E220" s="29">
        <f t="shared" ref="E220:E239" si="27">C220*D220</f>
        <v>0</v>
      </c>
      <c r="F220" s="29">
        <v>0</v>
      </c>
      <c r="G220" s="29">
        <f t="shared" ref="G220:G239" si="28">C220*F220</f>
        <v>0</v>
      </c>
      <c r="H220" s="29">
        <f t="shared" ref="H220:H239" si="29">E220+G220</f>
        <v>0</v>
      </c>
      <c r="I220" s="23"/>
      <c r="J220" s="23"/>
    </row>
    <row r="221" spans="1:10" x14ac:dyDescent="0.25">
      <c r="A221" s="20" t="s">
        <v>271</v>
      </c>
      <c r="B221" s="21" t="s">
        <v>55</v>
      </c>
      <c r="C221" s="29">
        <v>1</v>
      </c>
      <c r="D221" s="29">
        <v>0</v>
      </c>
      <c r="E221" s="29">
        <f t="shared" si="27"/>
        <v>0</v>
      </c>
      <c r="F221" s="29">
        <v>0</v>
      </c>
      <c r="G221" s="29">
        <f t="shared" si="28"/>
        <v>0</v>
      </c>
      <c r="H221" s="29">
        <f t="shared" si="29"/>
        <v>0</v>
      </c>
      <c r="I221" s="23"/>
      <c r="J221" s="23"/>
    </row>
    <row r="222" spans="1:10" x14ac:dyDescent="0.25">
      <c r="A222" s="20" t="s">
        <v>272</v>
      </c>
      <c r="B222" s="21" t="s">
        <v>55</v>
      </c>
      <c r="C222" s="29">
        <v>1</v>
      </c>
      <c r="D222" s="29">
        <v>0</v>
      </c>
      <c r="E222" s="29">
        <f t="shared" si="27"/>
        <v>0</v>
      </c>
      <c r="F222" s="29">
        <v>0</v>
      </c>
      <c r="G222" s="29">
        <f t="shared" si="28"/>
        <v>0</v>
      </c>
      <c r="H222" s="29">
        <f t="shared" si="29"/>
        <v>0</v>
      </c>
      <c r="I222" s="23"/>
      <c r="J222" s="23"/>
    </row>
    <row r="223" spans="1:10" x14ac:dyDescent="0.25">
      <c r="A223" s="20" t="s">
        <v>273</v>
      </c>
      <c r="B223" s="21" t="s">
        <v>55</v>
      </c>
      <c r="C223" s="29">
        <v>1</v>
      </c>
      <c r="D223" s="29">
        <v>0</v>
      </c>
      <c r="E223" s="29">
        <f t="shared" si="27"/>
        <v>0</v>
      </c>
      <c r="F223" s="29">
        <v>0</v>
      </c>
      <c r="G223" s="29">
        <f t="shared" si="28"/>
        <v>0</v>
      </c>
      <c r="H223" s="29">
        <f t="shared" si="29"/>
        <v>0</v>
      </c>
      <c r="I223" s="23"/>
      <c r="J223" s="23"/>
    </row>
    <row r="224" spans="1:10" x14ac:dyDescent="0.25">
      <c r="A224" s="20" t="s">
        <v>274</v>
      </c>
      <c r="B224" s="21" t="s">
        <v>55</v>
      </c>
      <c r="C224" s="29">
        <v>1</v>
      </c>
      <c r="D224" s="29">
        <v>0</v>
      </c>
      <c r="E224" s="29">
        <f t="shared" si="27"/>
        <v>0</v>
      </c>
      <c r="F224" s="29">
        <v>0</v>
      </c>
      <c r="G224" s="29">
        <f t="shared" si="28"/>
        <v>0</v>
      </c>
      <c r="H224" s="29">
        <f t="shared" si="29"/>
        <v>0</v>
      </c>
      <c r="I224" s="23"/>
      <c r="J224" s="23"/>
    </row>
    <row r="225" spans="1:10" x14ac:dyDescent="0.25">
      <c r="A225" s="20" t="s">
        <v>275</v>
      </c>
      <c r="B225" s="21" t="s">
        <v>55</v>
      </c>
      <c r="C225" s="29">
        <v>1</v>
      </c>
      <c r="D225" s="29">
        <v>0</v>
      </c>
      <c r="E225" s="29">
        <f t="shared" si="27"/>
        <v>0</v>
      </c>
      <c r="F225" s="29">
        <v>0</v>
      </c>
      <c r="G225" s="29">
        <f t="shared" si="28"/>
        <v>0</v>
      </c>
      <c r="H225" s="29">
        <f t="shared" si="29"/>
        <v>0</v>
      </c>
      <c r="I225" s="23"/>
      <c r="J225" s="23"/>
    </row>
    <row r="226" spans="1:10" x14ac:dyDescent="0.25">
      <c r="A226" s="20" t="s">
        <v>276</v>
      </c>
      <c r="B226" s="21" t="s">
        <v>55</v>
      </c>
      <c r="C226" s="29">
        <v>2</v>
      </c>
      <c r="D226" s="29">
        <v>0</v>
      </c>
      <c r="E226" s="29">
        <f t="shared" si="27"/>
        <v>0</v>
      </c>
      <c r="F226" s="29">
        <v>0</v>
      </c>
      <c r="G226" s="29">
        <f t="shared" si="28"/>
        <v>0</v>
      </c>
      <c r="H226" s="29">
        <f t="shared" si="29"/>
        <v>0</v>
      </c>
      <c r="I226" s="23"/>
      <c r="J226" s="23"/>
    </row>
    <row r="227" spans="1:10" x14ac:dyDescent="0.25">
      <c r="A227" s="20" t="s">
        <v>277</v>
      </c>
      <c r="B227" s="21" t="s">
        <v>55</v>
      </c>
      <c r="C227" s="29">
        <v>3</v>
      </c>
      <c r="D227" s="29">
        <v>0</v>
      </c>
      <c r="E227" s="29">
        <f t="shared" si="27"/>
        <v>0</v>
      </c>
      <c r="F227" s="29">
        <v>0</v>
      </c>
      <c r="G227" s="29">
        <f t="shared" si="28"/>
        <v>0</v>
      </c>
      <c r="H227" s="29">
        <f t="shared" si="29"/>
        <v>0</v>
      </c>
      <c r="I227" s="23"/>
      <c r="J227" s="23"/>
    </row>
    <row r="228" spans="1:10" x14ac:dyDescent="0.25">
      <c r="A228" s="20" t="s">
        <v>278</v>
      </c>
      <c r="B228" s="21" t="s">
        <v>55</v>
      </c>
      <c r="C228" s="29">
        <v>1</v>
      </c>
      <c r="D228" s="29">
        <v>0</v>
      </c>
      <c r="E228" s="29">
        <f t="shared" si="27"/>
        <v>0</v>
      </c>
      <c r="F228" s="29">
        <v>0</v>
      </c>
      <c r="G228" s="29">
        <f t="shared" si="28"/>
        <v>0</v>
      </c>
      <c r="H228" s="29">
        <f t="shared" si="29"/>
        <v>0</v>
      </c>
      <c r="I228" s="23"/>
      <c r="J228" s="23"/>
    </row>
    <row r="229" spans="1:10" x14ac:dyDescent="0.25">
      <c r="A229" s="20" t="s">
        <v>279</v>
      </c>
      <c r="B229" s="21" t="s">
        <v>55</v>
      </c>
      <c r="C229" s="29">
        <v>5</v>
      </c>
      <c r="D229" s="29">
        <v>0</v>
      </c>
      <c r="E229" s="29">
        <f t="shared" si="27"/>
        <v>0</v>
      </c>
      <c r="F229" s="29">
        <v>0</v>
      </c>
      <c r="G229" s="29">
        <f t="shared" si="28"/>
        <v>0</v>
      </c>
      <c r="H229" s="29">
        <f t="shared" si="29"/>
        <v>0</v>
      </c>
      <c r="I229" s="23"/>
      <c r="J229" s="23"/>
    </row>
    <row r="230" spans="1:10" x14ac:dyDescent="0.25">
      <c r="A230" s="20" t="s">
        <v>280</v>
      </c>
      <c r="B230" s="21" t="s">
        <v>55</v>
      </c>
      <c r="C230" s="29">
        <v>2</v>
      </c>
      <c r="D230" s="29">
        <v>0</v>
      </c>
      <c r="E230" s="29">
        <f t="shared" si="27"/>
        <v>0</v>
      </c>
      <c r="F230" s="29">
        <v>0</v>
      </c>
      <c r="G230" s="29">
        <f t="shared" si="28"/>
        <v>0</v>
      </c>
      <c r="H230" s="29">
        <f t="shared" si="29"/>
        <v>0</v>
      </c>
      <c r="I230" s="23"/>
      <c r="J230" s="23"/>
    </row>
    <row r="231" spans="1:10" x14ac:dyDescent="0.25">
      <c r="A231" s="20" t="s">
        <v>281</v>
      </c>
      <c r="B231" s="21" t="s">
        <v>55</v>
      </c>
      <c r="C231" s="29">
        <v>4</v>
      </c>
      <c r="D231" s="29">
        <v>0</v>
      </c>
      <c r="E231" s="29">
        <f t="shared" si="27"/>
        <v>0</v>
      </c>
      <c r="F231" s="29">
        <v>0</v>
      </c>
      <c r="G231" s="29">
        <f t="shared" si="28"/>
        <v>0</v>
      </c>
      <c r="H231" s="29">
        <f t="shared" si="29"/>
        <v>0</v>
      </c>
      <c r="I231" s="23"/>
      <c r="J231" s="23"/>
    </row>
    <row r="232" spans="1:10" x14ac:dyDescent="0.25">
      <c r="A232" s="20" t="s">
        <v>282</v>
      </c>
      <c r="B232" s="21" t="s">
        <v>55</v>
      </c>
      <c r="C232" s="29">
        <v>18</v>
      </c>
      <c r="D232" s="29">
        <v>0</v>
      </c>
      <c r="E232" s="29">
        <f t="shared" si="27"/>
        <v>0</v>
      </c>
      <c r="F232" s="29">
        <v>0</v>
      </c>
      <c r="G232" s="29">
        <f t="shared" si="28"/>
        <v>0</v>
      </c>
      <c r="H232" s="29">
        <f t="shared" si="29"/>
        <v>0</v>
      </c>
      <c r="I232" s="23"/>
      <c r="J232" s="23"/>
    </row>
    <row r="233" spans="1:10" x14ac:dyDescent="0.25">
      <c r="A233" s="20" t="s">
        <v>283</v>
      </c>
      <c r="B233" s="21" t="s">
        <v>55</v>
      </c>
      <c r="C233" s="29">
        <v>44</v>
      </c>
      <c r="D233" s="29">
        <v>0</v>
      </c>
      <c r="E233" s="29">
        <f t="shared" si="27"/>
        <v>0</v>
      </c>
      <c r="F233" s="29">
        <v>0</v>
      </c>
      <c r="G233" s="29">
        <f t="shared" si="28"/>
        <v>0</v>
      </c>
      <c r="H233" s="29">
        <f t="shared" si="29"/>
        <v>0</v>
      </c>
      <c r="I233" s="23"/>
      <c r="J233" s="23"/>
    </row>
    <row r="234" spans="1:10" x14ac:dyDescent="0.25">
      <c r="A234" s="20" t="s">
        <v>284</v>
      </c>
      <c r="B234" s="21" t="s">
        <v>55</v>
      </c>
      <c r="C234" s="29">
        <v>1</v>
      </c>
      <c r="D234" s="29">
        <v>0</v>
      </c>
      <c r="E234" s="29">
        <f t="shared" si="27"/>
        <v>0</v>
      </c>
      <c r="F234" s="29">
        <v>0</v>
      </c>
      <c r="G234" s="29">
        <f t="shared" si="28"/>
        <v>0</v>
      </c>
      <c r="H234" s="29">
        <f t="shared" si="29"/>
        <v>0</v>
      </c>
      <c r="I234" s="23"/>
      <c r="J234" s="23"/>
    </row>
    <row r="235" spans="1:10" x14ac:dyDescent="0.25">
      <c r="A235" s="20" t="s">
        <v>285</v>
      </c>
      <c r="B235" s="21" t="s">
        <v>55</v>
      </c>
      <c r="C235" s="29">
        <v>1</v>
      </c>
      <c r="D235" s="29">
        <v>0</v>
      </c>
      <c r="E235" s="29">
        <f t="shared" si="27"/>
        <v>0</v>
      </c>
      <c r="F235" s="29">
        <v>0</v>
      </c>
      <c r="G235" s="29">
        <f t="shared" si="28"/>
        <v>0</v>
      </c>
      <c r="H235" s="29">
        <f t="shared" si="29"/>
        <v>0</v>
      </c>
      <c r="I235" s="23"/>
      <c r="J235" s="23"/>
    </row>
    <row r="236" spans="1:10" ht="30" x14ac:dyDescent="0.25">
      <c r="A236" s="20" t="s">
        <v>286</v>
      </c>
      <c r="B236" s="21" t="s">
        <v>55</v>
      </c>
      <c r="C236" s="29">
        <v>1</v>
      </c>
      <c r="D236" s="29">
        <v>0</v>
      </c>
      <c r="E236" s="29">
        <f t="shared" si="27"/>
        <v>0</v>
      </c>
      <c r="F236" s="29">
        <v>0</v>
      </c>
      <c r="G236" s="29">
        <f t="shared" si="28"/>
        <v>0</v>
      </c>
      <c r="H236" s="29">
        <f t="shared" si="29"/>
        <v>0</v>
      </c>
      <c r="I236" s="23"/>
      <c r="J236" s="23"/>
    </row>
    <row r="237" spans="1:10" x14ac:dyDescent="0.25">
      <c r="A237" s="20" t="s">
        <v>287</v>
      </c>
      <c r="B237" s="21" t="s">
        <v>55</v>
      </c>
      <c r="C237" s="29">
        <v>1</v>
      </c>
      <c r="D237" s="29">
        <v>0</v>
      </c>
      <c r="E237" s="29">
        <f t="shared" si="27"/>
        <v>0</v>
      </c>
      <c r="F237" s="29">
        <v>0</v>
      </c>
      <c r="G237" s="29">
        <f t="shared" si="28"/>
        <v>0</v>
      </c>
      <c r="H237" s="29">
        <f t="shared" si="29"/>
        <v>0</v>
      </c>
      <c r="I237" s="23"/>
      <c r="J237" s="23"/>
    </row>
    <row r="238" spans="1:10" x14ac:dyDescent="0.25">
      <c r="A238" s="20" t="s">
        <v>288</v>
      </c>
      <c r="B238" s="21" t="s">
        <v>55</v>
      </c>
      <c r="C238" s="29">
        <v>1</v>
      </c>
      <c r="D238" s="29">
        <v>0</v>
      </c>
      <c r="E238" s="29">
        <f t="shared" si="27"/>
        <v>0</v>
      </c>
      <c r="F238" s="29">
        <v>0</v>
      </c>
      <c r="G238" s="29">
        <f t="shared" si="28"/>
        <v>0</v>
      </c>
      <c r="H238" s="29">
        <f t="shared" si="29"/>
        <v>0</v>
      </c>
      <c r="I238" s="23"/>
      <c r="J238" s="23"/>
    </row>
    <row r="239" spans="1:10" x14ac:dyDescent="0.25">
      <c r="A239" s="20" t="s">
        <v>289</v>
      </c>
      <c r="B239" s="21" t="s">
        <v>55</v>
      </c>
      <c r="C239" s="29">
        <v>10</v>
      </c>
      <c r="D239" s="29">
        <v>0</v>
      </c>
      <c r="E239" s="29">
        <f t="shared" si="27"/>
        <v>0</v>
      </c>
      <c r="F239" s="29">
        <v>0</v>
      </c>
      <c r="G239" s="29">
        <f t="shared" si="28"/>
        <v>0</v>
      </c>
      <c r="H239" s="29">
        <f t="shared" si="29"/>
        <v>0</v>
      </c>
      <c r="I239" s="23"/>
      <c r="J239" s="23"/>
    </row>
    <row r="240" spans="1:10" x14ac:dyDescent="0.25">
      <c r="A240" s="30" t="s">
        <v>290</v>
      </c>
      <c r="B240" s="31" t="s">
        <v>10</v>
      </c>
      <c r="C240" s="32"/>
      <c r="D240" s="32"/>
      <c r="E240" s="32">
        <f>SUM(E220:E239)</f>
        <v>0</v>
      </c>
      <c r="F240" s="32"/>
      <c r="G240" s="32">
        <f>SUM(G220:G239)</f>
        <v>0</v>
      </c>
      <c r="H240" s="32">
        <f>SUM(H220:H239)</f>
        <v>0</v>
      </c>
      <c r="I240" s="23"/>
      <c r="J240" s="23"/>
    </row>
    <row r="241" spans="1:10" x14ac:dyDescent="0.25">
      <c r="A241" s="20" t="s">
        <v>10</v>
      </c>
      <c r="B241" s="21" t="s">
        <v>10</v>
      </c>
      <c r="C241" s="29"/>
      <c r="D241" s="29"/>
      <c r="E241" s="29"/>
      <c r="F241" s="29"/>
      <c r="G241" s="29"/>
      <c r="H241" s="29">
        <f>E241+G241</f>
        <v>0</v>
      </c>
      <c r="I241" s="23"/>
      <c r="J241" s="23"/>
    </row>
    <row r="242" spans="1:10" x14ac:dyDescent="0.25">
      <c r="A242" s="30" t="s">
        <v>291</v>
      </c>
      <c r="B242" s="31" t="s">
        <v>10</v>
      </c>
      <c r="C242" s="32"/>
      <c r="D242" s="32"/>
      <c r="E242" s="32"/>
      <c r="F242" s="32"/>
      <c r="G242" s="32"/>
      <c r="H242" s="32"/>
      <c r="I242" s="23"/>
      <c r="J242" s="23"/>
    </row>
    <row r="243" spans="1:10" x14ac:dyDescent="0.25">
      <c r="A243" s="20" t="s">
        <v>292</v>
      </c>
      <c r="B243" s="21" t="s">
        <v>55</v>
      </c>
      <c r="C243" s="29">
        <v>1</v>
      </c>
      <c r="D243" s="29">
        <v>0</v>
      </c>
      <c r="E243" s="29">
        <f t="shared" ref="E243:E250" si="30">C243*D243</f>
        <v>0</v>
      </c>
      <c r="F243" s="29">
        <v>0</v>
      </c>
      <c r="G243" s="29">
        <f t="shared" ref="G243:G250" si="31">C243*F243</f>
        <v>0</v>
      </c>
      <c r="H243" s="29">
        <f t="shared" ref="H243:H250" si="32">E243+G243</f>
        <v>0</v>
      </c>
      <c r="I243" s="23"/>
      <c r="J243" s="23"/>
    </row>
    <row r="244" spans="1:10" x14ac:dyDescent="0.25">
      <c r="A244" s="20" t="s">
        <v>293</v>
      </c>
      <c r="B244" s="21" t="s">
        <v>55</v>
      </c>
      <c r="C244" s="29">
        <v>1</v>
      </c>
      <c r="D244" s="29">
        <v>0</v>
      </c>
      <c r="E244" s="29">
        <f t="shared" si="30"/>
        <v>0</v>
      </c>
      <c r="F244" s="29">
        <v>0</v>
      </c>
      <c r="G244" s="29">
        <f t="shared" si="31"/>
        <v>0</v>
      </c>
      <c r="H244" s="29">
        <f t="shared" si="32"/>
        <v>0</v>
      </c>
      <c r="I244" s="23"/>
      <c r="J244" s="23"/>
    </row>
    <row r="245" spans="1:10" ht="120" x14ac:dyDescent="0.25">
      <c r="A245" s="33" t="s">
        <v>294</v>
      </c>
      <c r="B245" s="21" t="s">
        <v>55</v>
      </c>
      <c r="C245" s="29">
        <v>6</v>
      </c>
      <c r="D245" s="29">
        <v>0</v>
      </c>
      <c r="E245" s="29">
        <f t="shared" si="30"/>
        <v>0</v>
      </c>
      <c r="F245" s="29">
        <v>0</v>
      </c>
      <c r="G245" s="29">
        <f t="shared" si="31"/>
        <v>0</v>
      </c>
      <c r="H245" s="29">
        <f t="shared" si="32"/>
        <v>0</v>
      </c>
      <c r="I245" s="23"/>
      <c r="J245" s="23"/>
    </row>
    <row r="246" spans="1:10" x14ac:dyDescent="0.25">
      <c r="A246" s="20" t="s">
        <v>295</v>
      </c>
      <c r="B246" s="21" t="s">
        <v>55</v>
      </c>
      <c r="C246" s="29">
        <v>6</v>
      </c>
      <c r="D246" s="29">
        <v>0</v>
      </c>
      <c r="E246" s="29">
        <f t="shared" si="30"/>
        <v>0</v>
      </c>
      <c r="F246" s="29">
        <v>0</v>
      </c>
      <c r="G246" s="29">
        <f t="shared" si="31"/>
        <v>0</v>
      </c>
      <c r="H246" s="29">
        <f t="shared" si="32"/>
        <v>0</v>
      </c>
      <c r="I246" s="23"/>
      <c r="J246" s="23"/>
    </row>
    <row r="247" spans="1:10" x14ac:dyDescent="0.25">
      <c r="A247" s="20" t="s">
        <v>296</v>
      </c>
      <c r="B247" s="21" t="s">
        <v>55</v>
      </c>
      <c r="C247" s="29">
        <v>11</v>
      </c>
      <c r="D247" s="29">
        <v>0</v>
      </c>
      <c r="E247" s="29">
        <f t="shared" si="30"/>
        <v>0</v>
      </c>
      <c r="F247" s="29">
        <v>0</v>
      </c>
      <c r="G247" s="29">
        <f t="shared" si="31"/>
        <v>0</v>
      </c>
      <c r="H247" s="29">
        <f t="shared" si="32"/>
        <v>0</v>
      </c>
      <c r="I247" s="23"/>
      <c r="J247" s="23"/>
    </row>
    <row r="248" spans="1:10" ht="30" x14ac:dyDescent="0.25">
      <c r="A248" s="20" t="s">
        <v>297</v>
      </c>
      <c r="B248" s="21" t="s">
        <v>55</v>
      </c>
      <c r="C248" s="29">
        <v>11</v>
      </c>
      <c r="D248" s="29">
        <v>0</v>
      </c>
      <c r="E248" s="29">
        <f t="shared" si="30"/>
        <v>0</v>
      </c>
      <c r="F248" s="29">
        <v>0</v>
      </c>
      <c r="G248" s="29">
        <f t="shared" si="31"/>
        <v>0</v>
      </c>
      <c r="H248" s="29">
        <f t="shared" si="32"/>
        <v>0</v>
      </c>
      <c r="I248" s="23"/>
      <c r="J248" s="23"/>
    </row>
    <row r="249" spans="1:10" x14ac:dyDescent="0.25">
      <c r="A249" s="20" t="s">
        <v>298</v>
      </c>
      <c r="B249" s="21" t="s">
        <v>55</v>
      </c>
      <c r="C249" s="29">
        <v>11</v>
      </c>
      <c r="D249" s="29">
        <v>0</v>
      </c>
      <c r="E249" s="29">
        <f t="shared" si="30"/>
        <v>0</v>
      </c>
      <c r="F249" s="29">
        <v>0</v>
      </c>
      <c r="G249" s="29">
        <f t="shared" si="31"/>
        <v>0</v>
      </c>
      <c r="H249" s="29">
        <f t="shared" si="32"/>
        <v>0</v>
      </c>
      <c r="I249" s="23"/>
      <c r="J249" s="23"/>
    </row>
    <row r="250" spans="1:10" x14ac:dyDescent="0.25">
      <c r="A250" s="20" t="s">
        <v>299</v>
      </c>
      <c r="B250" s="21" t="s">
        <v>300</v>
      </c>
      <c r="C250" s="29">
        <v>1</v>
      </c>
      <c r="D250" s="29">
        <v>0</v>
      </c>
      <c r="E250" s="29">
        <f t="shared" si="30"/>
        <v>0</v>
      </c>
      <c r="F250" s="29">
        <v>0</v>
      </c>
      <c r="G250" s="29">
        <f t="shared" si="31"/>
        <v>0</v>
      </c>
      <c r="H250" s="29">
        <f t="shared" si="32"/>
        <v>0</v>
      </c>
      <c r="I250" s="23"/>
      <c r="J250" s="23"/>
    </row>
    <row r="251" spans="1:10" x14ac:dyDescent="0.25">
      <c r="A251" s="30" t="s">
        <v>301</v>
      </c>
      <c r="B251" s="31" t="s">
        <v>10</v>
      </c>
      <c r="C251" s="32"/>
      <c r="D251" s="32"/>
      <c r="E251" s="32">
        <f>SUM(E243:E250)</f>
        <v>0</v>
      </c>
      <c r="F251" s="32"/>
      <c r="G251" s="32">
        <f>SUM(G243:G250)</f>
        <v>0</v>
      </c>
      <c r="H251" s="32">
        <f>SUM(H243:H250)</f>
        <v>0</v>
      </c>
      <c r="I251" s="23"/>
      <c r="J251" s="23"/>
    </row>
    <row r="252" spans="1:10" x14ac:dyDescent="0.25">
      <c r="A252" s="20" t="s">
        <v>10</v>
      </c>
      <c r="B252" s="21" t="s">
        <v>10</v>
      </c>
      <c r="C252" s="29"/>
      <c r="D252" s="29"/>
      <c r="E252" s="29"/>
      <c r="F252" s="29"/>
      <c r="G252" s="29"/>
      <c r="H252" s="29">
        <f>E252+G252</f>
        <v>0</v>
      </c>
      <c r="I252" s="23"/>
      <c r="J252" s="23"/>
    </row>
    <row r="253" spans="1:10" x14ac:dyDescent="0.25">
      <c r="A253" s="30" t="s">
        <v>302</v>
      </c>
      <c r="B253" s="31" t="s">
        <v>10</v>
      </c>
      <c r="C253" s="32"/>
      <c r="D253" s="32"/>
      <c r="E253" s="32"/>
      <c r="F253" s="32"/>
      <c r="G253" s="32"/>
      <c r="H253" s="32"/>
      <c r="I253" s="23"/>
      <c r="J253" s="23"/>
    </row>
    <row r="254" spans="1:10" x14ac:dyDescent="0.25">
      <c r="A254" s="20" t="s">
        <v>90</v>
      </c>
      <c r="B254" s="21" t="s">
        <v>55</v>
      </c>
      <c r="C254" s="29">
        <v>26</v>
      </c>
      <c r="D254" s="29">
        <v>0</v>
      </c>
      <c r="E254" s="29">
        <f t="shared" ref="E254:E263" si="33">C254*D254</f>
        <v>0</v>
      </c>
      <c r="F254" s="29">
        <v>0</v>
      </c>
      <c r="G254" s="29">
        <f t="shared" ref="G254:G263" si="34">C254*F254</f>
        <v>0</v>
      </c>
      <c r="H254" s="29">
        <f t="shared" ref="H254:H263" si="35">E254+G254</f>
        <v>0</v>
      </c>
      <c r="I254" s="23"/>
      <c r="J254" s="23"/>
    </row>
    <row r="255" spans="1:10" x14ac:dyDescent="0.25">
      <c r="A255" s="20" t="s">
        <v>91</v>
      </c>
      <c r="B255" s="21" t="s">
        <v>55</v>
      </c>
      <c r="C255" s="29">
        <v>20</v>
      </c>
      <c r="D255" s="29">
        <v>0</v>
      </c>
      <c r="E255" s="29">
        <f t="shared" si="33"/>
        <v>0</v>
      </c>
      <c r="F255" s="29">
        <v>0</v>
      </c>
      <c r="G255" s="29">
        <f t="shared" si="34"/>
        <v>0</v>
      </c>
      <c r="H255" s="29">
        <f t="shared" si="35"/>
        <v>0</v>
      </c>
      <c r="I255" s="23"/>
      <c r="J255" s="23"/>
    </row>
    <row r="256" spans="1:10" x14ac:dyDescent="0.25">
      <c r="A256" s="20" t="s">
        <v>92</v>
      </c>
      <c r="B256" s="21" t="s">
        <v>55</v>
      </c>
      <c r="C256" s="29">
        <v>38</v>
      </c>
      <c r="D256" s="29">
        <v>0</v>
      </c>
      <c r="E256" s="29">
        <f t="shared" si="33"/>
        <v>0</v>
      </c>
      <c r="F256" s="29">
        <v>0</v>
      </c>
      <c r="G256" s="29">
        <f t="shared" si="34"/>
        <v>0</v>
      </c>
      <c r="H256" s="29">
        <f t="shared" si="35"/>
        <v>0</v>
      </c>
      <c r="I256" s="23"/>
      <c r="J256" s="23"/>
    </row>
    <row r="257" spans="1:10" x14ac:dyDescent="0.25">
      <c r="A257" s="20" t="s">
        <v>93</v>
      </c>
      <c r="B257" s="21" t="s">
        <v>55</v>
      </c>
      <c r="C257" s="29">
        <v>11</v>
      </c>
      <c r="D257" s="29">
        <v>0</v>
      </c>
      <c r="E257" s="29">
        <f t="shared" si="33"/>
        <v>0</v>
      </c>
      <c r="F257" s="29">
        <v>0</v>
      </c>
      <c r="G257" s="29">
        <f t="shared" si="34"/>
        <v>0</v>
      </c>
      <c r="H257" s="29">
        <f t="shared" si="35"/>
        <v>0</v>
      </c>
      <c r="I257" s="23"/>
      <c r="J257" s="23"/>
    </row>
    <row r="258" spans="1:10" x14ac:dyDescent="0.25">
      <c r="A258" s="20" t="s">
        <v>103</v>
      </c>
      <c r="B258" s="21" t="s">
        <v>104</v>
      </c>
      <c r="C258" s="29">
        <v>110</v>
      </c>
      <c r="D258" s="29">
        <v>0</v>
      </c>
      <c r="E258" s="29">
        <f t="shared" si="33"/>
        <v>0</v>
      </c>
      <c r="F258" s="29">
        <v>0</v>
      </c>
      <c r="G258" s="29">
        <f t="shared" si="34"/>
        <v>0</v>
      </c>
      <c r="H258" s="29">
        <f t="shared" si="35"/>
        <v>0</v>
      </c>
      <c r="I258" s="23"/>
      <c r="J258" s="23"/>
    </row>
    <row r="259" spans="1:10" x14ac:dyDescent="0.25">
      <c r="A259" s="20" t="s">
        <v>105</v>
      </c>
      <c r="B259" s="21" t="s">
        <v>104</v>
      </c>
      <c r="C259" s="29">
        <v>148</v>
      </c>
      <c r="D259" s="29">
        <v>0</v>
      </c>
      <c r="E259" s="29">
        <f t="shared" si="33"/>
        <v>0</v>
      </c>
      <c r="F259" s="29">
        <v>0</v>
      </c>
      <c r="G259" s="29">
        <f t="shared" si="34"/>
        <v>0</v>
      </c>
      <c r="H259" s="29">
        <f t="shared" si="35"/>
        <v>0</v>
      </c>
      <c r="I259" s="23"/>
      <c r="J259" s="23"/>
    </row>
    <row r="260" spans="1:10" x14ac:dyDescent="0.25">
      <c r="A260" s="20" t="s">
        <v>106</v>
      </c>
      <c r="B260" s="21" t="s">
        <v>104</v>
      </c>
      <c r="C260" s="29">
        <v>85</v>
      </c>
      <c r="D260" s="29">
        <v>0</v>
      </c>
      <c r="E260" s="29">
        <f t="shared" si="33"/>
        <v>0</v>
      </c>
      <c r="F260" s="29">
        <v>0</v>
      </c>
      <c r="G260" s="29">
        <f t="shared" si="34"/>
        <v>0</v>
      </c>
      <c r="H260" s="29">
        <f t="shared" si="35"/>
        <v>0</v>
      </c>
      <c r="I260" s="23"/>
      <c r="J260" s="23"/>
    </row>
    <row r="261" spans="1:10" x14ac:dyDescent="0.25">
      <c r="A261" s="20" t="s">
        <v>112</v>
      </c>
      <c r="B261" s="21" t="s">
        <v>104</v>
      </c>
      <c r="C261" s="29">
        <v>12</v>
      </c>
      <c r="D261" s="29">
        <v>0</v>
      </c>
      <c r="E261" s="29">
        <f t="shared" si="33"/>
        <v>0</v>
      </c>
      <c r="F261" s="29">
        <v>0</v>
      </c>
      <c r="G261" s="29">
        <f t="shared" si="34"/>
        <v>0</v>
      </c>
      <c r="H261" s="29">
        <f t="shared" si="35"/>
        <v>0</v>
      </c>
      <c r="I261" s="23"/>
      <c r="J261" s="23"/>
    </row>
    <row r="262" spans="1:10" x14ac:dyDescent="0.25">
      <c r="A262" s="20" t="s">
        <v>113</v>
      </c>
      <c r="B262" s="21" t="s">
        <v>104</v>
      </c>
      <c r="C262" s="29">
        <v>10</v>
      </c>
      <c r="D262" s="29">
        <v>0</v>
      </c>
      <c r="E262" s="29">
        <f t="shared" si="33"/>
        <v>0</v>
      </c>
      <c r="F262" s="29">
        <v>0</v>
      </c>
      <c r="G262" s="29">
        <f t="shared" si="34"/>
        <v>0</v>
      </c>
      <c r="H262" s="29">
        <f t="shared" si="35"/>
        <v>0</v>
      </c>
      <c r="I262" s="23"/>
      <c r="J262" s="23"/>
    </row>
    <row r="263" spans="1:10" x14ac:dyDescent="0.25">
      <c r="A263" s="20" t="s">
        <v>303</v>
      </c>
      <c r="B263" s="21" t="s">
        <v>104</v>
      </c>
      <c r="C263" s="29">
        <v>19</v>
      </c>
      <c r="D263" s="29">
        <v>0</v>
      </c>
      <c r="E263" s="29">
        <f t="shared" si="33"/>
        <v>0</v>
      </c>
      <c r="F263" s="29">
        <v>0</v>
      </c>
      <c r="G263" s="29">
        <f t="shared" si="34"/>
        <v>0</v>
      </c>
      <c r="H263" s="29">
        <f t="shared" si="35"/>
        <v>0</v>
      </c>
      <c r="I263" s="23"/>
      <c r="J263" s="23"/>
    </row>
    <row r="264" spans="1:10" x14ac:dyDescent="0.25">
      <c r="A264" s="19" t="s">
        <v>304</v>
      </c>
      <c r="B264" s="14" t="s">
        <v>10</v>
      </c>
      <c r="C264" s="15"/>
      <c r="D264" s="15"/>
      <c r="E264" s="15"/>
      <c r="F264" s="15"/>
      <c r="G264" s="15"/>
      <c r="H264" s="15"/>
      <c r="I264" s="23"/>
      <c r="J264" s="23"/>
    </row>
    <row r="265" spans="1:10" x14ac:dyDescent="0.25">
      <c r="A265" s="20" t="s">
        <v>305</v>
      </c>
      <c r="B265" s="21" t="s">
        <v>104</v>
      </c>
      <c r="C265" s="29">
        <v>3920</v>
      </c>
      <c r="D265" s="29">
        <v>0</v>
      </c>
      <c r="E265" s="29">
        <f>C265*D265</f>
        <v>0</v>
      </c>
      <c r="F265" s="29">
        <v>0</v>
      </c>
      <c r="G265" s="29">
        <f>C265*F265</f>
        <v>0</v>
      </c>
      <c r="H265" s="29">
        <f>E265+G265</f>
        <v>0</v>
      </c>
      <c r="I265" s="23"/>
      <c r="J265" s="23"/>
    </row>
    <row r="266" spans="1:10" x14ac:dyDescent="0.25">
      <c r="A266" s="19" t="s">
        <v>306</v>
      </c>
      <c r="B266" s="14" t="s">
        <v>10</v>
      </c>
      <c r="C266" s="15"/>
      <c r="D266" s="15"/>
      <c r="E266" s="15"/>
      <c r="F266" s="15"/>
      <c r="G266" s="15"/>
      <c r="H266" s="15"/>
      <c r="I266" s="23"/>
      <c r="J266" s="23"/>
    </row>
    <row r="267" spans="1:10" x14ac:dyDescent="0.25">
      <c r="A267" s="19" t="s">
        <v>307</v>
      </c>
      <c r="B267" s="14" t="s">
        <v>10</v>
      </c>
      <c r="C267" s="15"/>
      <c r="D267" s="15"/>
      <c r="E267" s="15"/>
      <c r="F267" s="15"/>
      <c r="G267" s="15"/>
      <c r="H267" s="15"/>
      <c r="I267" s="23"/>
      <c r="J267" s="23"/>
    </row>
    <row r="268" spans="1:10" x14ac:dyDescent="0.25">
      <c r="A268" s="20" t="s">
        <v>308</v>
      </c>
      <c r="B268" s="21" t="s">
        <v>104</v>
      </c>
      <c r="C268" s="29">
        <v>15</v>
      </c>
      <c r="D268" s="29">
        <v>0</v>
      </c>
      <c r="E268" s="29">
        <f>C268*D268</f>
        <v>0</v>
      </c>
      <c r="F268" s="29">
        <v>0</v>
      </c>
      <c r="G268" s="29">
        <f>C268*F268</f>
        <v>0</v>
      </c>
      <c r="H268" s="29">
        <f>E268+G268</f>
        <v>0</v>
      </c>
      <c r="I268" s="23"/>
      <c r="J268" s="23"/>
    </row>
    <row r="269" spans="1:10" x14ac:dyDescent="0.25">
      <c r="A269" s="19" t="s">
        <v>309</v>
      </c>
      <c r="B269" s="14" t="s">
        <v>10</v>
      </c>
      <c r="C269" s="15"/>
      <c r="D269" s="15"/>
      <c r="E269" s="15"/>
      <c r="F269" s="15"/>
      <c r="G269" s="15"/>
      <c r="H269" s="15"/>
      <c r="I269" s="23"/>
      <c r="J269" s="23"/>
    </row>
    <row r="270" spans="1:10" ht="30" x14ac:dyDescent="0.25">
      <c r="A270" s="20" t="s">
        <v>310</v>
      </c>
      <c r="B270" s="21" t="s">
        <v>55</v>
      </c>
      <c r="C270" s="29">
        <v>21</v>
      </c>
      <c r="D270" s="29">
        <v>0</v>
      </c>
      <c r="E270" s="29">
        <f>C270*D270</f>
        <v>0</v>
      </c>
      <c r="F270" s="29">
        <v>0</v>
      </c>
      <c r="G270" s="29">
        <f>C270*F270</f>
        <v>0</v>
      </c>
      <c r="H270" s="29">
        <f>E270+G270</f>
        <v>0</v>
      </c>
      <c r="I270" s="23"/>
      <c r="J270" s="23"/>
    </row>
    <row r="271" spans="1:10" x14ac:dyDescent="0.25">
      <c r="A271" s="30" t="s">
        <v>311</v>
      </c>
      <c r="B271" s="31" t="s">
        <v>10</v>
      </c>
      <c r="C271" s="32"/>
      <c r="D271" s="32"/>
      <c r="E271" s="32">
        <f>SUM(E254:E270)</f>
        <v>0</v>
      </c>
      <c r="F271" s="32"/>
      <c r="G271" s="32">
        <f>SUM(G254:G270)</f>
        <v>0</v>
      </c>
      <c r="H271" s="32">
        <f>SUM(H254:H270)</f>
        <v>0</v>
      </c>
      <c r="I271" s="23"/>
      <c r="J271" s="23"/>
    </row>
    <row r="272" spans="1:10" x14ac:dyDescent="0.25">
      <c r="A272" s="20" t="s">
        <v>10</v>
      </c>
      <c r="B272" s="21" t="s">
        <v>10</v>
      </c>
      <c r="C272" s="29"/>
      <c r="D272" s="29"/>
      <c r="E272" s="29"/>
      <c r="F272" s="29"/>
      <c r="G272" s="29"/>
      <c r="H272" s="29">
        <f>E272+G272</f>
        <v>0</v>
      </c>
      <c r="I272" s="23"/>
      <c r="J272" s="23"/>
    </row>
    <row r="273" spans="1:10" x14ac:dyDescent="0.25">
      <c r="A273" s="30" t="s">
        <v>312</v>
      </c>
      <c r="B273" s="31" t="s">
        <v>10</v>
      </c>
      <c r="C273" s="32"/>
      <c r="D273" s="32"/>
      <c r="E273" s="32"/>
      <c r="F273" s="32"/>
      <c r="G273" s="32"/>
      <c r="H273" s="32"/>
      <c r="I273" s="23"/>
      <c r="J273" s="23"/>
    </row>
    <row r="274" spans="1:10" x14ac:dyDescent="0.25">
      <c r="A274" s="20" t="s">
        <v>313</v>
      </c>
      <c r="B274" s="21" t="s">
        <v>314</v>
      </c>
      <c r="C274" s="29">
        <v>5</v>
      </c>
      <c r="D274" s="29">
        <v>0</v>
      </c>
      <c r="E274" s="29">
        <f>C274*D274</f>
        <v>0</v>
      </c>
      <c r="F274" s="29">
        <v>0</v>
      </c>
      <c r="G274" s="29">
        <f>C274*F274</f>
        <v>0</v>
      </c>
      <c r="H274" s="29">
        <f>E274+G274</f>
        <v>0</v>
      </c>
      <c r="I274" s="23"/>
      <c r="J274" s="23"/>
    </row>
    <row r="275" spans="1:10" x14ac:dyDescent="0.25">
      <c r="A275" s="20" t="s">
        <v>315</v>
      </c>
      <c r="B275" s="21" t="s">
        <v>55</v>
      </c>
      <c r="C275" s="29">
        <v>61</v>
      </c>
      <c r="D275" s="29">
        <v>0</v>
      </c>
      <c r="E275" s="29">
        <f>C275*D275</f>
        <v>0</v>
      </c>
      <c r="F275" s="29">
        <v>0</v>
      </c>
      <c r="G275" s="29">
        <f>C275*F275</f>
        <v>0</v>
      </c>
      <c r="H275" s="29">
        <f>E275+G275</f>
        <v>0</v>
      </c>
      <c r="I275" s="23"/>
      <c r="J275" s="23"/>
    </row>
    <row r="276" spans="1:10" x14ac:dyDescent="0.25">
      <c r="A276" s="20" t="s">
        <v>316</v>
      </c>
      <c r="B276" s="21" t="s">
        <v>55</v>
      </c>
      <c r="C276" s="29">
        <v>1</v>
      </c>
      <c r="D276" s="29">
        <v>0</v>
      </c>
      <c r="E276" s="29">
        <f>C276*D276</f>
        <v>0</v>
      </c>
      <c r="F276" s="29">
        <v>0</v>
      </c>
      <c r="G276" s="29">
        <f>C276*F276</f>
        <v>0</v>
      </c>
      <c r="H276" s="29">
        <f>E276+G276</f>
        <v>0</v>
      </c>
      <c r="I276" s="23"/>
      <c r="J276" s="23"/>
    </row>
    <row r="277" spans="1:10" x14ac:dyDescent="0.25">
      <c r="A277" s="20" t="s">
        <v>317</v>
      </c>
      <c r="B277" s="21" t="s">
        <v>55</v>
      </c>
      <c r="C277" s="29">
        <v>1</v>
      </c>
      <c r="D277" s="29">
        <v>0</v>
      </c>
      <c r="E277" s="29">
        <f>C277*D277</f>
        <v>0</v>
      </c>
      <c r="F277" s="29">
        <v>0</v>
      </c>
      <c r="G277" s="29">
        <f>C277*F277</f>
        <v>0</v>
      </c>
      <c r="H277" s="29">
        <f>E277+G277</f>
        <v>0</v>
      </c>
      <c r="I277" s="23"/>
      <c r="J277" s="23"/>
    </row>
    <row r="278" spans="1:10" x14ac:dyDescent="0.25">
      <c r="A278" s="30" t="s">
        <v>318</v>
      </c>
      <c r="B278" s="31" t="s">
        <v>10</v>
      </c>
      <c r="C278" s="32"/>
      <c r="D278" s="32"/>
      <c r="E278" s="32">
        <f>SUM(E274:E277)</f>
        <v>0</v>
      </c>
      <c r="F278" s="32"/>
      <c r="G278" s="32">
        <f>SUM(G274:G277)</f>
        <v>0</v>
      </c>
      <c r="H278" s="32">
        <f>SUM(H274:H277)</f>
        <v>0</v>
      </c>
      <c r="I278" s="23"/>
      <c r="J278" s="23"/>
    </row>
    <row r="279" spans="1:10" x14ac:dyDescent="0.25">
      <c r="A279" s="18" t="s">
        <v>319</v>
      </c>
      <c r="B279" s="5" t="s">
        <v>10</v>
      </c>
      <c r="C279" s="13"/>
      <c r="D279" s="13"/>
      <c r="E279" s="13">
        <f>SUM(E209:E216,E218,E220:E239,E241,E243:E250,E252,E254:E270,E272,E274:E277)</f>
        <v>0</v>
      </c>
      <c r="F279" s="13"/>
      <c r="G279" s="13">
        <f>SUM(G209:G216,G218,G220:G239,G241,G243:G250,G252,G254:G270,G272,G274:G277)</f>
        <v>0</v>
      </c>
      <c r="H279" s="13">
        <f>SUM(H209:H216,H218,H220:H239,H241,H243:H250,H252,H254:H270,H272,H274:H277)</f>
        <v>0</v>
      </c>
      <c r="I279" s="23"/>
      <c r="J279" s="23"/>
    </row>
    <row r="280" spans="1:10" x14ac:dyDescent="0.25">
      <c r="A280" s="20" t="s">
        <v>10</v>
      </c>
      <c r="B280" s="21" t="s">
        <v>10</v>
      </c>
      <c r="C280" s="29"/>
      <c r="D280" s="29"/>
      <c r="E280" s="29"/>
      <c r="F280" s="29"/>
      <c r="G280" s="29"/>
      <c r="H280" s="29">
        <f>E280+G280</f>
        <v>0</v>
      </c>
      <c r="I280" s="23"/>
      <c r="J280" s="23"/>
    </row>
    <row r="281" spans="1:10" x14ac:dyDescent="0.25">
      <c r="A281" s="18" t="s">
        <v>320</v>
      </c>
      <c r="B281" s="5" t="s">
        <v>10</v>
      </c>
      <c r="C281" s="13"/>
      <c r="D281" s="13"/>
      <c r="E281" s="13"/>
      <c r="F281" s="13"/>
      <c r="G281" s="13"/>
      <c r="H281" s="13"/>
      <c r="I281" s="23"/>
      <c r="J281" s="23"/>
    </row>
    <row r="282" spans="1:10" x14ac:dyDescent="0.25">
      <c r="A282" s="20" t="s">
        <v>91</v>
      </c>
      <c r="B282" s="21" t="s">
        <v>55</v>
      </c>
      <c r="C282" s="29">
        <v>6</v>
      </c>
      <c r="D282" s="29">
        <v>0</v>
      </c>
      <c r="E282" s="29">
        <f>C282*D282</f>
        <v>0</v>
      </c>
      <c r="F282" s="29">
        <v>0</v>
      </c>
      <c r="G282" s="29">
        <f>C282*F282</f>
        <v>0</v>
      </c>
      <c r="H282" s="29">
        <f>E282+G282</f>
        <v>0</v>
      </c>
      <c r="I282" s="23"/>
      <c r="J282" s="23"/>
    </row>
    <row r="283" spans="1:10" x14ac:dyDescent="0.25">
      <c r="A283" s="20" t="s">
        <v>92</v>
      </c>
      <c r="B283" s="21" t="s">
        <v>55</v>
      </c>
      <c r="C283" s="29">
        <v>3</v>
      </c>
      <c r="D283" s="29">
        <v>0</v>
      </c>
      <c r="E283" s="29">
        <f>C283*D283</f>
        <v>0</v>
      </c>
      <c r="F283" s="29">
        <v>0</v>
      </c>
      <c r="G283" s="29">
        <f>C283*F283</f>
        <v>0</v>
      </c>
      <c r="H283" s="29">
        <f>E283+G283</f>
        <v>0</v>
      </c>
      <c r="I283" s="23"/>
      <c r="J283" s="23"/>
    </row>
    <row r="284" spans="1:10" x14ac:dyDescent="0.25">
      <c r="A284" s="20" t="s">
        <v>93</v>
      </c>
      <c r="B284" s="21" t="s">
        <v>55</v>
      </c>
      <c r="C284" s="29">
        <v>1</v>
      </c>
      <c r="D284" s="29">
        <v>0</v>
      </c>
      <c r="E284" s="29">
        <f>C284*D284</f>
        <v>0</v>
      </c>
      <c r="F284" s="29">
        <v>0</v>
      </c>
      <c r="G284" s="29">
        <f>C284*F284</f>
        <v>0</v>
      </c>
      <c r="H284" s="29">
        <f>E284+G284</f>
        <v>0</v>
      </c>
      <c r="I284" s="23"/>
      <c r="J284" s="23"/>
    </row>
    <row r="285" spans="1:10" x14ac:dyDescent="0.25">
      <c r="A285" s="20" t="s">
        <v>103</v>
      </c>
      <c r="B285" s="21" t="s">
        <v>104</v>
      </c>
      <c r="C285" s="29">
        <v>49</v>
      </c>
      <c r="D285" s="29">
        <v>0</v>
      </c>
      <c r="E285" s="29">
        <f>C285*D285</f>
        <v>0</v>
      </c>
      <c r="F285" s="29">
        <v>0</v>
      </c>
      <c r="G285" s="29">
        <f>C285*F285</f>
        <v>0</v>
      </c>
      <c r="H285" s="29">
        <f>E285+G285</f>
        <v>0</v>
      </c>
      <c r="I285" s="23"/>
      <c r="J285" s="23"/>
    </row>
    <row r="286" spans="1:10" x14ac:dyDescent="0.25">
      <c r="A286" s="19" t="s">
        <v>306</v>
      </c>
      <c r="B286" s="14" t="s">
        <v>10</v>
      </c>
      <c r="C286" s="15"/>
      <c r="D286" s="15"/>
      <c r="E286" s="15"/>
      <c r="F286" s="15"/>
      <c r="G286" s="15"/>
      <c r="H286" s="15"/>
      <c r="I286" s="23"/>
      <c r="J286" s="23"/>
    </row>
    <row r="287" spans="1:10" x14ac:dyDescent="0.25">
      <c r="A287" s="19" t="s">
        <v>307</v>
      </c>
      <c r="B287" s="14" t="s">
        <v>10</v>
      </c>
      <c r="C287" s="15"/>
      <c r="D287" s="15"/>
      <c r="E287" s="15"/>
      <c r="F287" s="15"/>
      <c r="G287" s="15"/>
      <c r="H287" s="15"/>
      <c r="I287" s="23"/>
      <c r="J287" s="23"/>
    </row>
    <row r="288" spans="1:10" x14ac:dyDescent="0.25">
      <c r="A288" s="20" t="s">
        <v>321</v>
      </c>
      <c r="B288" s="21" t="s">
        <v>104</v>
      </c>
      <c r="C288" s="29">
        <v>25</v>
      </c>
      <c r="D288" s="29">
        <v>0</v>
      </c>
      <c r="E288" s="29">
        <f>C288*D288</f>
        <v>0</v>
      </c>
      <c r="F288" s="29">
        <v>0</v>
      </c>
      <c r="G288" s="29">
        <f>C288*F288</f>
        <v>0</v>
      </c>
      <c r="H288" s="29">
        <f t="shared" ref="H288:H293" si="36">E288+G288</f>
        <v>0</v>
      </c>
      <c r="I288" s="23"/>
      <c r="J288" s="23"/>
    </row>
    <row r="289" spans="1:10" x14ac:dyDescent="0.25">
      <c r="A289" s="20" t="s">
        <v>322</v>
      </c>
      <c r="B289" s="21" t="s">
        <v>104</v>
      </c>
      <c r="C289" s="29">
        <v>30</v>
      </c>
      <c r="D289" s="29">
        <v>0</v>
      </c>
      <c r="E289" s="29">
        <f>C289*D289</f>
        <v>0</v>
      </c>
      <c r="F289" s="29">
        <v>0</v>
      </c>
      <c r="G289" s="29">
        <f>C289*F289</f>
        <v>0</v>
      </c>
      <c r="H289" s="29">
        <f t="shared" si="36"/>
        <v>0</v>
      </c>
      <c r="I289" s="23"/>
      <c r="J289" s="23"/>
    </row>
    <row r="290" spans="1:10" x14ac:dyDescent="0.25">
      <c r="A290" s="20" t="s">
        <v>323</v>
      </c>
      <c r="B290" s="21" t="s">
        <v>314</v>
      </c>
      <c r="C290" s="29">
        <v>24</v>
      </c>
      <c r="D290" s="29">
        <v>0</v>
      </c>
      <c r="E290" s="29">
        <f>C290*D290</f>
        <v>0</v>
      </c>
      <c r="F290" s="29">
        <v>0</v>
      </c>
      <c r="G290" s="29">
        <f>C290*F290</f>
        <v>0</v>
      </c>
      <c r="H290" s="29">
        <f t="shared" si="36"/>
        <v>0</v>
      </c>
      <c r="I290" s="23"/>
      <c r="J290" s="23"/>
    </row>
    <row r="291" spans="1:10" ht="30" x14ac:dyDescent="0.25">
      <c r="A291" s="19" t="s">
        <v>324</v>
      </c>
      <c r="B291" s="14" t="s">
        <v>10</v>
      </c>
      <c r="C291" s="15"/>
      <c r="D291" s="15"/>
      <c r="E291" s="15"/>
      <c r="F291" s="15"/>
      <c r="G291" s="15"/>
      <c r="H291" s="15">
        <f t="shared" si="36"/>
        <v>0</v>
      </c>
      <c r="I291" s="23"/>
      <c r="J291" s="23"/>
    </row>
    <row r="292" spans="1:10" ht="30" x14ac:dyDescent="0.25">
      <c r="A292" s="20" t="s">
        <v>325</v>
      </c>
      <c r="B292" s="21" t="s">
        <v>55</v>
      </c>
      <c r="C292" s="29">
        <v>1</v>
      </c>
      <c r="D292" s="29">
        <v>0</v>
      </c>
      <c r="E292" s="29">
        <f>C292*D292</f>
        <v>0</v>
      </c>
      <c r="F292" s="29">
        <v>0</v>
      </c>
      <c r="G292" s="29">
        <f>C292*F292</f>
        <v>0</v>
      </c>
      <c r="H292" s="29">
        <f t="shared" si="36"/>
        <v>0</v>
      </c>
      <c r="I292" s="23"/>
      <c r="J292" s="23"/>
    </row>
    <row r="293" spans="1:10" ht="30" x14ac:dyDescent="0.25">
      <c r="A293" s="20" t="s">
        <v>326</v>
      </c>
      <c r="B293" s="21" t="s">
        <v>55</v>
      </c>
      <c r="C293" s="29">
        <v>3</v>
      </c>
      <c r="D293" s="29">
        <v>0</v>
      </c>
      <c r="E293" s="29">
        <f>C293*D293</f>
        <v>0</v>
      </c>
      <c r="F293" s="29">
        <v>0</v>
      </c>
      <c r="G293" s="29">
        <f>C293*F293</f>
        <v>0</v>
      </c>
      <c r="H293" s="29">
        <f t="shared" si="36"/>
        <v>0</v>
      </c>
      <c r="I293" s="23"/>
      <c r="J293" s="23"/>
    </row>
    <row r="294" spans="1:10" x14ac:dyDescent="0.25">
      <c r="A294" s="18" t="s">
        <v>327</v>
      </c>
      <c r="B294" s="5" t="s">
        <v>10</v>
      </c>
      <c r="C294" s="13"/>
      <c r="D294" s="13"/>
      <c r="E294" s="13">
        <f>SUM(E282:E293)</f>
        <v>0</v>
      </c>
      <c r="F294" s="13"/>
      <c r="G294" s="13">
        <f>SUM(G282:G293)</f>
        <v>0</v>
      </c>
      <c r="H294" s="13">
        <f>SUM(H282:H293)</f>
        <v>0</v>
      </c>
      <c r="I294" s="23"/>
      <c r="J294" s="23"/>
    </row>
    <row r="295" spans="1:10" x14ac:dyDescent="0.25">
      <c r="A295" s="20" t="s">
        <v>10</v>
      </c>
      <c r="B295" s="21" t="s">
        <v>10</v>
      </c>
      <c r="C295" s="29"/>
      <c r="D295" s="29"/>
      <c r="E295" s="29"/>
      <c r="F295" s="29"/>
      <c r="G295" s="29"/>
      <c r="H295" s="29">
        <f>E295+G295</f>
        <v>0</v>
      </c>
      <c r="I295" s="23"/>
      <c r="J295" s="23"/>
    </row>
    <row r="296" spans="1:10" x14ac:dyDescent="0.25">
      <c r="A296" s="18" t="s">
        <v>328</v>
      </c>
      <c r="B296" s="5" t="s">
        <v>10</v>
      </c>
      <c r="C296" s="13"/>
      <c r="D296" s="13"/>
      <c r="E296" s="13"/>
      <c r="F296" s="13"/>
      <c r="G296" s="13"/>
      <c r="H296" s="13"/>
      <c r="I296" s="23"/>
      <c r="J296" s="23"/>
    </row>
    <row r="297" spans="1:10" x14ac:dyDescent="0.25">
      <c r="A297" s="30" t="s">
        <v>329</v>
      </c>
      <c r="B297" s="31" t="s">
        <v>10</v>
      </c>
      <c r="C297" s="32"/>
      <c r="D297" s="32"/>
      <c r="E297" s="32"/>
      <c r="F297" s="32"/>
      <c r="G297" s="32"/>
      <c r="H297" s="32"/>
      <c r="I297" s="23"/>
      <c r="J297" s="23"/>
    </row>
    <row r="298" spans="1:10" x14ac:dyDescent="0.25">
      <c r="A298" s="19" t="s">
        <v>330</v>
      </c>
      <c r="B298" s="14" t="s">
        <v>10</v>
      </c>
      <c r="C298" s="15"/>
      <c r="D298" s="15"/>
      <c r="E298" s="15"/>
      <c r="F298" s="15"/>
      <c r="G298" s="15"/>
      <c r="H298" s="15">
        <f t="shared" ref="H298:H317" si="37">E298+G298</f>
        <v>0</v>
      </c>
      <c r="I298" s="23"/>
      <c r="J298" s="23"/>
    </row>
    <row r="299" spans="1:10" ht="30" x14ac:dyDescent="0.25">
      <c r="A299" s="20" t="s">
        <v>331</v>
      </c>
      <c r="B299" s="21" t="s">
        <v>55</v>
      </c>
      <c r="C299" s="29">
        <v>1</v>
      </c>
      <c r="D299" s="29">
        <v>0</v>
      </c>
      <c r="E299" s="29">
        <f t="shared" ref="E299:E317" si="38">C299*D299</f>
        <v>0</v>
      </c>
      <c r="F299" s="29">
        <v>0</v>
      </c>
      <c r="G299" s="29">
        <f t="shared" ref="G299:G317" si="39">C299*F299</f>
        <v>0</v>
      </c>
      <c r="H299" s="29">
        <f t="shared" si="37"/>
        <v>0</v>
      </c>
      <c r="I299" s="23"/>
      <c r="J299" s="23"/>
    </row>
    <row r="300" spans="1:10" ht="30" x14ac:dyDescent="0.25">
      <c r="A300" s="20" t="s">
        <v>332</v>
      </c>
      <c r="B300" s="21" t="s">
        <v>55</v>
      </c>
      <c r="C300" s="29">
        <v>1</v>
      </c>
      <c r="D300" s="29">
        <v>0</v>
      </c>
      <c r="E300" s="29">
        <f t="shared" si="38"/>
        <v>0</v>
      </c>
      <c r="F300" s="29">
        <v>0</v>
      </c>
      <c r="G300" s="29">
        <f t="shared" si="39"/>
        <v>0</v>
      </c>
      <c r="H300" s="29">
        <f t="shared" si="37"/>
        <v>0</v>
      </c>
      <c r="I300" s="23"/>
      <c r="J300" s="23"/>
    </row>
    <row r="301" spans="1:10" ht="45" x14ac:dyDescent="0.25">
      <c r="A301" s="20" t="s">
        <v>333</v>
      </c>
      <c r="B301" s="21" t="s">
        <v>55</v>
      </c>
      <c r="C301" s="29">
        <v>4</v>
      </c>
      <c r="D301" s="29">
        <v>0</v>
      </c>
      <c r="E301" s="29">
        <f t="shared" si="38"/>
        <v>0</v>
      </c>
      <c r="F301" s="29">
        <v>0</v>
      </c>
      <c r="G301" s="29">
        <f t="shared" si="39"/>
        <v>0</v>
      </c>
      <c r="H301" s="29">
        <f t="shared" si="37"/>
        <v>0</v>
      </c>
      <c r="I301" s="23"/>
      <c r="J301" s="23"/>
    </row>
    <row r="302" spans="1:10" ht="75" x14ac:dyDescent="0.25">
      <c r="A302" s="33" t="s">
        <v>334</v>
      </c>
      <c r="B302" s="21" t="s">
        <v>55</v>
      </c>
      <c r="C302" s="29">
        <v>1</v>
      </c>
      <c r="D302" s="29">
        <v>0</v>
      </c>
      <c r="E302" s="29">
        <f t="shared" si="38"/>
        <v>0</v>
      </c>
      <c r="F302" s="29">
        <v>0</v>
      </c>
      <c r="G302" s="29">
        <f t="shared" si="39"/>
        <v>0</v>
      </c>
      <c r="H302" s="29">
        <f t="shared" si="37"/>
        <v>0</v>
      </c>
      <c r="I302" s="23"/>
      <c r="J302" s="23"/>
    </row>
    <row r="303" spans="1:10" x14ac:dyDescent="0.25">
      <c r="A303" s="20" t="s">
        <v>335</v>
      </c>
      <c r="B303" s="21" t="s">
        <v>55</v>
      </c>
      <c r="C303" s="29">
        <v>1</v>
      </c>
      <c r="D303" s="29">
        <v>0</v>
      </c>
      <c r="E303" s="29">
        <f t="shared" si="38"/>
        <v>0</v>
      </c>
      <c r="F303" s="29">
        <v>0</v>
      </c>
      <c r="G303" s="29">
        <f t="shared" si="39"/>
        <v>0</v>
      </c>
      <c r="H303" s="29">
        <f t="shared" si="37"/>
        <v>0</v>
      </c>
      <c r="I303" s="23"/>
      <c r="J303" s="23"/>
    </row>
    <row r="304" spans="1:10" ht="105" x14ac:dyDescent="0.25">
      <c r="A304" s="33" t="s">
        <v>336</v>
      </c>
      <c r="B304" s="21" t="s">
        <v>55</v>
      </c>
      <c r="C304" s="29">
        <v>1</v>
      </c>
      <c r="D304" s="29">
        <v>0</v>
      </c>
      <c r="E304" s="29">
        <f t="shared" si="38"/>
        <v>0</v>
      </c>
      <c r="F304" s="29">
        <v>0</v>
      </c>
      <c r="G304" s="29">
        <f t="shared" si="39"/>
        <v>0</v>
      </c>
      <c r="H304" s="29">
        <f t="shared" si="37"/>
        <v>0</v>
      </c>
      <c r="I304" s="23"/>
      <c r="J304" s="23"/>
    </row>
    <row r="305" spans="1:10" x14ac:dyDescent="0.25">
      <c r="A305" s="20" t="s">
        <v>337</v>
      </c>
      <c r="B305" s="21" t="s">
        <v>55</v>
      </c>
      <c r="C305" s="29">
        <v>1</v>
      </c>
      <c r="D305" s="29">
        <v>0</v>
      </c>
      <c r="E305" s="29">
        <f t="shared" si="38"/>
        <v>0</v>
      </c>
      <c r="F305" s="29">
        <v>0</v>
      </c>
      <c r="G305" s="29">
        <f t="shared" si="39"/>
        <v>0</v>
      </c>
      <c r="H305" s="29">
        <f t="shared" si="37"/>
        <v>0</v>
      </c>
      <c r="I305" s="23"/>
      <c r="J305" s="23"/>
    </row>
    <row r="306" spans="1:10" x14ac:dyDescent="0.25">
      <c r="A306" s="20" t="s">
        <v>338</v>
      </c>
      <c r="B306" s="21" t="s">
        <v>55</v>
      </c>
      <c r="C306" s="29">
        <v>1</v>
      </c>
      <c r="D306" s="29">
        <v>0</v>
      </c>
      <c r="E306" s="29">
        <f t="shared" si="38"/>
        <v>0</v>
      </c>
      <c r="F306" s="29">
        <v>0</v>
      </c>
      <c r="G306" s="29">
        <f t="shared" si="39"/>
        <v>0</v>
      </c>
      <c r="H306" s="29">
        <f t="shared" si="37"/>
        <v>0</v>
      </c>
      <c r="I306" s="23"/>
      <c r="J306" s="23"/>
    </row>
    <row r="307" spans="1:10" x14ac:dyDescent="0.25">
      <c r="A307" s="20" t="s">
        <v>339</v>
      </c>
      <c r="B307" s="21" t="s">
        <v>55</v>
      </c>
      <c r="C307" s="29">
        <v>3</v>
      </c>
      <c r="D307" s="29">
        <v>0</v>
      </c>
      <c r="E307" s="29">
        <f t="shared" si="38"/>
        <v>0</v>
      </c>
      <c r="F307" s="29">
        <v>0</v>
      </c>
      <c r="G307" s="29">
        <f t="shared" si="39"/>
        <v>0</v>
      </c>
      <c r="H307" s="29">
        <f t="shared" si="37"/>
        <v>0</v>
      </c>
      <c r="I307" s="23"/>
      <c r="J307" s="23"/>
    </row>
    <row r="308" spans="1:10" x14ac:dyDescent="0.25">
      <c r="A308" s="20" t="s">
        <v>340</v>
      </c>
      <c r="B308" s="21" t="s">
        <v>55</v>
      </c>
      <c r="C308" s="29">
        <v>12</v>
      </c>
      <c r="D308" s="29">
        <v>0</v>
      </c>
      <c r="E308" s="29">
        <f t="shared" si="38"/>
        <v>0</v>
      </c>
      <c r="F308" s="29">
        <v>0</v>
      </c>
      <c r="G308" s="29">
        <f t="shared" si="39"/>
        <v>0</v>
      </c>
      <c r="H308" s="29">
        <f t="shared" si="37"/>
        <v>0</v>
      </c>
      <c r="I308" s="23"/>
      <c r="J308" s="23"/>
    </row>
    <row r="309" spans="1:10" x14ac:dyDescent="0.25">
      <c r="A309" s="20" t="s">
        <v>341</v>
      </c>
      <c r="B309" s="21" t="s">
        <v>55</v>
      </c>
      <c r="C309" s="29">
        <v>3</v>
      </c>
      <c r="D309" s="29">
        <v>0</v>
      </c>
      <c r="E309" s="29">
        <f t="shared" si="38"/>
        <v>0</v>
      </c>
      <c r="F309" s="29">
        <v>0</v>
      </c>
      <c r="G309" s="29">
        <f t="shared" si="39"/>
        <v>0</v>
      </c>
      <c r="H309" s="29">
        <f t="shared" si="37"/>
        <v>0</v>
      </c>
      <c r="I309" s="23"/>
      <c r="J309" s="23"/>
    </row>
    <row r="310" spans="1:10" ht="30" x14ac:dyDescent="0.25">
      <c r="A310" s="20" t="s">
        <v>342</v>
      </c>
      <c r="B310" s="21" t="s">
        <v>55</v>
      </c>
      <c r="C310" s="29">
        <v>3</v>
      </c>
      <c r="D310" s="29">
        <v>0</v>
      </c>
      <c r="E310" s="29">
        <f t="shared" si="38"/>
        <v>0</v>
      </c>
      <c r="F310" s="29">
        <v>0</v>
      </c>
      <c r="G310" s="29">
        <f t="shared" si="39"/>
        <v>0</v>
      </c>
      <c r="H310" s="29">
        <f t="shared" si="37"/>
        <v>0</v>
      </c>
      <c r="I310" s="23"/>
      <c r="J310" s="23"/>
    </row>
    <row r="311" spans="1:10" x14ac:dyDescent="0.25">
      <c r="A311" s="20" t="s">
        <v>337</v>
      </c>
      <c r="B311" s="21" t="s">
        <v>55</v>
      </c>
      <c r="C311" s="29">
        <v>3</v>
      </c>
      <c r="D311" s="29">
        <v>0</v>
      </c>
      <c r="E311" s="29">
        <f t="shared" si="38"/>
        <v>0</v>
      </c>
      <c r="F311" s="29">
        <v>0</v>
      </c>
      <c r="G311" s="29">
        <f t="shared" si="39"/>
        <v>0</v>
      </c>
      <c r="H311" s="29">
        <f t="shared" si="37"/>
        <v>0</v>
      </c>
      <c r="I311" s="23"/>
      <c r="J311" s="23"/>
    </row>
    <row r="312" spans="1:10" x14ac:dyDescent="0.25">
      <c r="A312" s="20" t="s">
        <v>343</v>
      </c>
      <c r="B312" s="21" t="s">
        <v>55</v>
      </c>
      <c r="C312" s="29">
        <v>62</v>
      </c>
      <c r="D312" s="29">
        <v>0</v>
      </c>
      <c r="E312" s="29">
        <f t="shared" si="38"/>
        <v>0</v>
      </c>
      <c r="F312" s="29">
        <v>0</v>
      </c>
      <c r="G312" s="29">
        <f t="shared" si="39"/>
        <v>0</v>
      </c>
      <c r="H312" s="29">
        <f t="shared" si="37"/>
        <v>0</v>
      </c>
      <c r="I312" s="23"/>
      <c r="J312" s="23"/>
    </row>
    <row r="313" spans="1:10" x14ac:dyDescent="0.25">
      <c r="A313" s="20" t="s">
        <v>344</v>
      </c>
      <c r="B313" s="21" t="s">
        <v>55</v>
      </c>
      <c r="C313" s="29">
        <v>10</v>
      </c>
      <c r="D313" s="29">
        <v>0</v>
      </c>
      <c r="E313" s="29">
        <f t="shared" si="38"/>
        <v>0</v>
      </c>
      <c r="F313" s="29">
        <v>0</v>
      </c>
      <c r="G313" s="29">
        <f t="shared" si="39"/>
        <v>0</v>
      </c>
      <c r="H313" s="29">
        <f t="shared" si="37"/>
        <v>0</v>
      </c>
      <c r="I313" s="23"/>
      <c r="J313" s="23"/>
    </row>
    <row r="314" spans="1:10" x14ac:dyDescent="0.25">
      <c r="A314" s="20" t="s">
        <v>345</v>
      </c>
      <c r="B314" s="21" t="s">
        <v>55</v>
      </c>
      <c r="C314" s="29">
        <v>10</v>
      </c>
      <c r="D314" s="29">
        <v>0</v>
      </c>
      <c r="E314" s="29">
        <f t="shared" si="38"/>
        <v>0</v>
      </c>
      <c r="F314" s="29">
        <v>0</v>
      </c>
      <c r="G314" s="29">
        <f t="shared" si="39"/>
        <v>0</v>
      </c>
      <c r="H314" s="29">
        <f t="shared" si="37"/>
        <v>0</v>
      </c>
      <c r="I314" s="23"/>
      <c r="J314" s="23"/>
    </row>
    <row r="315" spans="1:10" x14ac:dyDescent="0.25">
      <c r="A315" s="20" t="s">
        <v>299</v>
      </c>
      <c r="B315" s="21" t="s">
        <v>55</v>
      </c>
      <c r="C315" s="29">
        <v>1</v>
      </c>
      <c r="D315" s="29">
        <v>0</v>
      </c>
      <c r="E315" s="29">
        <f t="shared" si="38"/>
        <v>0</v>
      </c>
      <c r="F315" s="29">
        <v>0</v>
      </c>
      <c r="G315" s="29">
        <f t="shared" si="39"/>
        <v>0</v>
      </c>
      <c r="H315" s="29">
        <f t="shared" si="37"/>
        <v>0</v>
      </c>
      <c r="I315" s="23"/>
      <c r="J315" s="23"/>
    </row>
    <row r="316" spans="1:10" x14ac:dyDescent="0.25">
      <c r="A316" s="20" t="s">
        <v>346</v>
      </c>
      <c r="B316" s="21" t="s">
        <v>55</v>
      </c>
      <c r="C316" s="29">
        <v>1</v>
      </c>
      <c r="D316" s="29">
        <v>0</v>
      </c>
      <c r="E316" s="29">
        <f t="shared" si="38"/>
        <v>0</v>
      </c>
      <c r="F316" s="29">
        <v>0</v>
      </c>
      <c r="G316" s="29">
        <f t="shared" si="39"/>
        <v>0</v>
      </c>
      <c r="H316" s="29">
        <f t="shared" si="37"/>
        <v>0</v>
      </c>
      <c r="I316" s="23"/>
      <c r="J316" s="23"/>
    </row>
    <row r="317" spans="1:10" x14ac:dyDescent="0.25">
      <c r="A317" s="20" t="s">
        <v>347</v>
      </c>
      <c r="B317" s="21" t="s">
        <v>300</v>
      </c>
      <c r="C317" s="29">
        <v>1</v>
      </c>
      <c r="D317" s="29">
        <v>0</v>
      </c>
      <c r="E317" s="29">
        <f t="shared" si="38"/>
        <v>0</v>
      </c>
      <c r="F317" s="29">
        <v>0</v>
      </c>
      <c r="G317" s="29">
        <f t="shared" si="39"/>
        <v>0</v>
      </c>
      <c r="H317" s="29">
        <f t="shared" si="37"/>
        <v>0</v>
      </c>
      <c r="I317" s="23"/>
      <c r="J317" s="23"/>
    </row>
    <row r="318" spans="1:10" x14ac:dyDescent="0.25">
      <c r="A318" s="30" t="s">
        <v>348</v>
      </c>
      <c r="B318" s="31" t="s">
        <v>10</v>
      </c>
      <c r="C318" s="32"/>
      <c r="D318" s="32"/>
      <c r="E318" s="32">
        <f>SUM(E298:E317)</f>
        <v>0</v>
      </c>
      <c r="F318" s="32"/>
      <c r="G318" s="32">
        <f>SUM(G298:G317)</f>
        <v>0</v>
      </c>
      <c r="H318" s="32">
        <f>SUM(H298:H317)</f>
        <v>0</v>
      </c>
      <c r="I318" s="23"/>
      <c r="J318" s="23"/>
    </row>
    <row r="319" spans="1:10" x14ac:dyDescent="0.25">
      <c r="A319" s="20" t="s">
        <v>10</v>
      </c>
      <c r="B319" s="21" t="s">
        <v>10</v>
      </c>
      <c r="C319" s="29"/>
      <c r="D319" s="29"/>
      <c r="E319" s="29"/>
      <c r="F319" s="29"/>
      <c r="G319" s="29"/>
      <c r="H319" s="29">
        <f>E319+G319</f>
        <v>0</v>
      </c>
      <c r="I319" s="23"/>
      <c r="J319" s="23"/>
    </row>
    <row r="320" spans="1:10" x14ac:dyDescent="0.25">
      <c r="A320" s="30" t="s">
        <v>349</v>
      </c>
      <c r="B320" s="31" t="s">
        <v>10</v>
      </c>
      <c r="C320" s="32"/>
      <c r="D320" s="32"/>
      <c r="E320" s="32"/>
      <c r="F320" s="32"/>
      <c r="G320" s="32"/>
      <c r="H320" s="32"/>
      <c r="I320" s="23"/>
      <c r="J320" s="23"/>
    </row>
    <row r="321" spans="1:10" x14ac:dyDescent="0.25">
      <c r="A321" s="20" t="s">
        <v>91</v>
      </c>
      <c r="B321" s="21" t="s">
        <v>55</v>
      </c>
      <c r="C321" s="29">
        <v>25</v>
      </c>
      <c r="D321" s="29">
        <v>0</v>
      </c>
      <c r="E321" s="29">
        <f t="shared" ref="E321:E326" si="40">C321*D321</f>
        <v>0</v>
      </c>
      <c r="F321" s="29">
        <v>0</v>
      </c>
      <c r="G321" s="29">
        <f t="shared" ref="G321:G326" si="41">C321*F321</f>
        <v>0</v>
      </c>
      <c r="H321" s="29">
        <f t="shared" ref="H321:H326" si="42">E321+G321</f>
        <v>0</v>
      </c>
      <c r="I321" s="23"/>
      <c r="J321" s="23"/>
    </row>
    <row r="322" spans="1:10" x14ac:dyDescent="0.25">
      <c r="A322" s="20" t="s">
        <v>92</v>
      </c>
      <c r="B322" s="21" t="s">
        <v>55</v>
      </c>
      <c r="C322" s="29">
        <v>6</v>
      </c>
      <c r="D322" s="29">
        <v>0</v>
      </c>
      <c r="E322" s="29">
        <f t="shared" si="40"/>
        <v>0</v>
      </c>
      <c r="F322" s="29">
        <v>0</v>
      </c>
      <c r="G322" s="29">
        <f t="shared" si="41"/>
        <v>0</v>
      </c>
      <c r="H322" s="29">
        <f t="shared" si="42"/>
        <v>0</v>
      </c>
      <c r="I322" s="23"/>
      <c r="J322" s="23"/>
    </row>
    <row r="323" spans="1:10" x14ac:dyDescent="0.25">
      <c r="A323" s="20" t="s">
        <v>93</v>
      </c>
      <c r="B323" s="21" t="s">
        <v>55</v>
      </c>
      <c r="C323" s="29">
        <v>2</v>
      </c>
      <c r="D323" s="29">
        <v>0</v>
      </c>
      <c r="E323" s="29">
        <f t="shared" si="40"/>
        <v>0</v>
      </c>
      <c r="F323" s="29">
        <v>0</v>
      </c>
      <c r="G323" s="29">
        <f t="shared" si="41"/>
        <v>0</v>
      </c>
      <c r="H323" s="29">
        <f t="shared" si="42"/>
        <v>0</v>
      </c>
      <c r="I323" s="23"/>
      <c r="J323" s="23"/>
    </row>
    <row r="324" spans="1:10" x14ac:dyDescent="0.25">
      <c r="A324" s="20" t="s">
        <v>103</v>
      </c>
      <c r="B324" s="21" t="s">
        <v>104</v>
      </c>
      <c r="C324" s="29">
        <v>720</v>
      </c>
      <c r="D324" s="29">
        <v>0</v>
      </c>
      <c r="E324" s="29">
        <f t="shared" si="40"/>
        <v>0</v>
      </c>
      <c r="F324" s="29">
        <v>0</v>
      </c>
      <c r="G324" s="29">
        <f t="shared" si="41"/>
        <v>0</v>
      </c>
      <c r="H324" s="29">
        <f t="shared" si="42"/>
        <v>0</v>
      </c>
      <c r="I324" s="23"/>
      <c r="J324" s="23"/>
    </row>
    <row r="325" spans="1:10" x14ac:dyDescent="0.25">
      <c r="A325" s="20" t="s">
        <v>105</v>
      </c>
      <c r="B325" s="21" t="s">
        <v>104</v>
      </c>
      <c r="C325" s="29">
        <v>78</v>
      </c>
      <c r="D325" s="29">
        <v>0</v>
      </c>
      <c r="E325" s="29">
        <f t="shared" si="40"/>
        <v>0</v>
      </c>
      <c r="F325" s="29">
        <v>0</v>
      </c>
      <c r="G325" s="29">
        <f t="shared" si="41"/>
        <v>0</v>
      </c>
      <c r="H325" s="29">
        <f t="shared" si="42"/>
        <v>0</v>
      </c>
      <c r="I325" s="23"/>
      <c r="J325" s="23"/>
    </row>
    <row r="326" spans="1:10" x14ac:dyDescent="0.25">
      <c r="A326" s="20" t="s">
        <v>106</v>
      </c>
      <c r="B326" s="21" t="s">
        <v>104</v>
      </c>
      <c r="C326" s="29">
        <v>12</v>
      </c>
      <c r="D326" s="29">
        <v>0</v>
      </c>
      <c r="E326" s="29">
        <f t="shared" si="40"/>
        <v>0</v>
      </c>
      <c r="F326" s="29">
        <v>0</v>
      </c>
      <c r="G326" s="29">
        <f t="shared" si="41"/>
        <v>0</v>
      </c>
      <c r="H326" s="29">
        <f t="shared" si="42"/>
        <v>0</v>
      </c>
      <c r="I326" s="23"/>
      <c r="J326" s="23"/>
    </row>
    <row r="327" spans="1:10" x14ac:dyDescent="0.25">
      <c r="A327" s="19" t="s">
        <v>304</v>
      </c>
      <c r="B327" s="14" t="s">
        <v>10</v>
      </c>
      <c r="C327" s="15"/>
      <c r="D327" s="15"/>
      <c r="E327" s="15"/>
      <c r="F327" s="15"/>
      <c r="G327" s="15"/>
      <c r="H327" s="15"/>
      <c r="I327" s="23"/>
      <c r="J327" s="23"/>
    </row>
    <row r="328" spans="1:10" x14ac:dyDescent="0.25">
      <c r="A328" s="20" t="s">
        <v>350</v>
      </c>
      <c r="B328" s="21" t="s">
        <v>104</v>
      </c>
      <c r="C328" s="29">
        <v>1690</v>
      </c>
      <c r="D328" s="29">
        <v>0</v>
      </c>
      <c r="E328" s="29">
        <f>C328*D328</f>
        <v>0</v>
      </c>
      <c r="F328" s="29">
        <v>0</v>
      </c>
      <c r="G328" s="29">
        <f>C328*F328</f>
        <v>0</v>
      </c>
      <c r="H328" s="29">
        <f>E328+G328</f>
        <v>0</v>
      </c>
      <c r="I328" s="23"/>
      <c r="J328" s="23"/>
    </row>
    <row r="329" spans="1:10" x14ac:dyDescent="0.25">
      <c r="A329" s="20" t="s">
        <v>351</v>
      </c>
      <c r="B329" s="21" t="s">
        <v>104</v>
      </c>
      <c r="C329" s="29">
        <v>123</v>
      </c>
      <c r="D329" s="29">
        <v>0</v>
      </c>
      <c r="E329" s="29">
        <f>C329*D329</f>
        <v>0</v>
      </c>
      <c r="F329" s="29">
        <v>0</v>
      </c>
      <c r="G329" s="29">
        <f>C329*F329</f>
        <v>0</v>
      </c>
      <c r="H329" s="29">
        <f>E329+G329</f>
        <v>0</v>
      </c>
      <c r="I329" s="23"/>
      <c r="J329" s="23"/>
    </row>
    <row r="330" spans="1:10" x14ac:dyDescent="0.25">
      <c r="A330" s="19" t="s">
        <v>143</v>
      </c>
      <c r="B330" s="14" t="s">
        <v>10</v>
      </c>
      <c r="C330" s="15"/>
      <c r="D330" s="15"/>
      <c r="E330" s="15"/>
      <c r="F330" s="15"/>
      <c r="G330" s="15"/>
      <c r="H330" s="15"/>
      <c r="I330" s="23"/>
      <c r="J330" s="23"/>
    </row>
    <row r="331" spans="1:10" x14ac:dyDescent="0.25">
      <c r="A331" s="20" t="s">
        <v>144</v>
      </c>
      <c r="B331" s="21" t="s">
        <v>104</v>
      </c>
      <c r="C331" s="29">
        <v>21</v>
      </c>
      <c r="D331" s="29">
        <v>0</v>
      </c>
      <c r="E331" s="29">
        <f>C331*D331</f>
        <v>0</v>
      </c>
      <c r="F331" s="29">
        <v>0</v>
      </c>
      <c r="G331" s="29">
        <f>C331*F331</f>
        <v>0</v>
      </c>
      <c r="H331" s="29">
        <f>E331+G331</f>
        <v>0</v>
      </c>
      <c r="I331" s="23"/>
      <c r="J331" s="23"/>
    </row>
    <row r="332" spans="1:10" x14ac:dyDescent="0.25">
      <c r="A332" s="30" t="s">
        <v>352</v>
      </c>
      <c r="B332" s="31" t="s">
        <v>10</v>
      </c>
      <c r="C332" s="32"/>
      <c r="D332" s="32"/>
      <c r="E332" s="32">
        <f>SUM(E321:E331)</f>
        <v>0</v>
      </c>
      <c r="F332" s="32"/>
      <c r="G332" s="32">
        <f>SUM(G321:G331)</f>
        <v>0</v>
      </c>
      <c r="H332" s="32">
        <f>SUM(H321:H331)</f>
        <v>0</v>
      </c>
      <c r="I332" s="23"/>
      <c r="J332" s="23"/>
    </row>
    <row r="333" spans="1:10" x14ac:dyDescent="0.25">
      <c r="A333" s="18" t="s">
        <v>353</v>
      </c>
      <c r="B333" s="5" t="s">
        <v>10</v>
      </c>
      <c r="C333" s="13"/>
      <c r="D333" s="13"/>
      <c r="E333" s="13">
        <f>SUM(E297:E317,E319,E321:E331)</f>
        <v>0</v>
      </c>
      <c r="F333" s="13"/>
      <c r="G333" s="13">
        <f>SUM(G297:G317,G319,G321:G331)</f>
        <v>0</v>
      </c>
      <c r="H333" s="13">
        <f>SUM(H297:H317,H319,H321:H331)</f>
        <v>0</v>
      </c>
      <c r="I333" s="23"/>
      <c r="J333" s="23"/>
    </row>
    <row r="334" spans="1:10" x14ac:dyDescent="0.25">
      <c r="A334" s="20" t="s">
        <v>354</v>
      </c>
      <c r="B334" s="21" t="s">
        <v>239</v>
      </c>
      <c r="C334" s="29">
        <v>52</v>
      </c>
      <c r="D334" s="29">
        <v>0</v>
      </c>
      <c r="E334" s="29">
        <f>C334*D334</f>
        <v>0</v>
      </c>
      <c r="F334" s="29">
        <v>0</v>
      </c>
      <c r="G334" s="29">
        <f>C334*F334</f>
        <v>0</v>
      </c>
      <c r="H334" s="29">
        <f>E334+G334</f>
        <v>0</v>
      </c>
      <c r="I334" s="23"/>
      <c r="J334" s="23"/>
    </row>
    <row r="335" spans="1:10" x14ac:dyDescent="0.25">
      <c r="A335" s="20" t="s">
        <v>256</v>
      </c>
      <c r="B335" s="21" t="s">
        <v>10</v>
      </c>
      <c r="C335" s="29"/>
      <c r="D335" s="29"/>
      <c r="E335" s="29">
        <f>K16+Parametry!B33/100*E328+Parametry!B34/100*E329+Parametry!B33/100*E331+Parametry!B33/100*E334</f>
        <v>0</v>
      </c>
      <c r="F335" s="29"/>
      <c r="G335" s="29"/>
      <c r="H335" s="29">
        <f>E335+G335</f>
        <v>0</v>
      </c>
      <c r="I335" s="23"/>
      <c r="J335" s="23"/>
    </row>
    <row r="336" spans="1:10" x14ac:dyDescent="0.25">
      <c r="A336" s="26" t="s">
        <v>355</v>
      </c>
      <c r="B336" s="27" t="s">
        <v>10</v>
      </c>
      <c r="C336" s="28"/>
      <c r="D336" s="28"/>
      <c r="E336" s="28">
        <f>SUM(E208,E210:E216,E218,E220:E239,E241,E243:E250,E252,E254:E270,E272,E274:E277,E280,E282:E293,E295,E298:E317,E319,E321:E331,E334:E335)</f>
        <v>0</v>
      </c>
      <c r="F336" s="28"/>
      <c r="G336" s="28">
        <f>SUM(G208,G210:G216,G218,G220:G239,G241,G243:G250,G252,G254:G270,G272,G274:G277,G280,G282:G293,G295,G298:G317,G319,G321:G331,G334:G335)</f>
        <v>0</v>
      </c>
      <c r="H336" s="28">
        <f>SUM(H208,H210:H216,H218,H220:H239,H241,H243:H250,H252,H254:H270,H272,H274:H277,H280,H282:H293,H295,H298:H317,H319,H321:H331,H334:H335)</f>
        <v>0</v>
      </c>
      <c r="I336" s="23"/>
      <c r="J336" s="23"/>
    </row>
    <row r="337" spans="1:10" x14ac:dyDescent="0.25">
      <c r="A337" s="20" t="s">
        <v>10</v>
      </c>
      <c r="B337" s="21" t="s">
        <v>10</v>
      </c>
      <c r="C337" s="29"/>
      <c r="D337" s="29"/>
      <c r="E337" s="29"/>
      <c r="F337" s="29"/>
      <c r="G337" s="29"/>
      <c r="H337" s="29">
        <f>E337+G337</f>
        <v>0</v>
      </c>
      <c r="I337" s="23"/>
      <c r="J337" s="23"/>
    </row>
    <row r="338" spans="1:10" x14ac:dyDescent="0.25">
      <c r="A338" s="26" t="s">
        <v>356</v>
      </c>
      <c r="B338" s="27" t="s">
        <v>10</v>
      </c>
      <c r="C338" s="28"/>
      <c r="D338" s="28"/>
      <c r="E338" s="28"/>
      <c r="F338" s="28"/>
      <c r="G338" s="28"/>
      <c r="H338" s="28"/>
      <c r="I338" s="23"/>
      <c r="J338" s="23"/>
    </row>
    <row r="339" spans="1:10" x14ac:dyDescent="0.25">
      <c r="A339" s="18" t="s">
        <v>357</v>
      </c>
      <c r="B339" s="5" t="s">
        <v>10</v>
      </c>
      <c r="C339" s="13"/>
      <c r="D339" s="13"/>
      <c r="E339" s="13"/>
      <c r="F339" s="13"/>
      <c r="G339" s="13"/>
      <c r="H339" s="13"/>
      <c r="I339" s="23"/>
      <c r="J339" s="23"/>
    </row>
    <row r="340" spans="1:10" x14ac:dyDescent="0.25">
      <c r="A340" s="19" t="s">
        <v>358</v>
      </c>
      <c r="B340" s="14" t="s">
        <v>10</v>
      </c>
      <c r="C340" s="15"/>
      <c r="D340" s="15"/>
      <c r="E340" s="15"/>
      <c r="F340" s="15"/>
      <c r="G340" s="15"/>
      <c r="H340" s="15"/>
      <c r="I340" s="23"/>
      <c r="J340" s="23"/>
    </row>
    <row r="341" spans="1:10" x14ac:dyDescent="0.25">
      <c r="A341" s="19" t="s">
        <v>359</v>
      </c>
      <c r="B341" s="14" t="s">
        <v>10</v>
      </c>
      <c r="C341" s="15"/>
      <c r="D341" s="15"/>
      <c r="E341" s="15"/>
      <c r="F341" s="15"/>
      <c r="G341" s="15"/>
      <c r="H341" s="15"/>
      <c r="I341" s="23"/>
      <c r="J341" s="23"/>
    </row>
    <row r="342" spans="1:10" x14ac:dyDescent="0.25">
      <c r="A342" s="20" t="s">
        <v>360</v>
      </c>
      <c r="B342" s="21" t="s">
        <v>55</v>
      </c>
      <c r="C342" s="29">
        <v>691</v>
      </c>
      <c r="D342" s="29">
        <v>0</v>
      </c>
      <c r="E342" s="29">
        <f>C342*D342</f>
        <v>0</v>
      </c>
      <c r="F342" s="29">
        <v>0</v>
      </c>
      <c r="G342" s="29">
        <f>C342*F342</f>
        <v>0</v>
      </c>
      <c r="H342" s="29">
        <f>E342+G342</f>
        <v>0</v>
      </c>
      <c r="I342" s="23"/>
      <c r="J342" s="23"/>
    </row>
    <row r="343" spans="1:10" x14ac:dyDescent="0.25">
      <c r="A343" s="20" t="s">
        <v>361</v>
      </c>
      <c r="B343" s="21" t="s">
        <v>55</v>
      </c>
      <c r="C343" s="29">
        <v>34</v>
      </c>
      <c r="D343" s="29">
        <v>0</v>
      </c>
      <c r="E343" s="29">
        <f>C343*D343</f>
        <v>0</v>
      </c>
      <c r="F343" s="29">
        <v>0</v>
      </c>
      <c r="G343" s="29">
        <f>C343*F343</f>
        <v>0</v>
      </c>
      <c r="H343" s="29">
        <f>E343+G343</f>
        <v>0</v>
      </c>
      <c r="I343" s="23"/>
      <c r="J343" s="23"/>
    </row>
    <row r="344" spans="1:10" x14ac:dyDescent="0.25">
      <c r="A344" s="19" t="s">
        <v>362</v>
      </c>
      <c r="B344" s="14" t="s">
        <v>10</v>
      </c>
      <c r="C344" s="15"/>
      <c r="D344" s="15"/>
      <c r="E344" s="15"/>
      <c r="F344" s="15"/>
      <c r="G344" s="15"/>
      <c r="H344" s="15"/>
      <c r="I344" s="23"/>
      <c r="J344" s="23"/>
    </row>
    <row r="345" spans="1:10" x14ac:dyDescent="0.25">
      <c r="A345" s="19" t="s">
        <v>363</v>
      </c>
      <c r="B345" s="14" t="s">
        <v>10</v>
      </c>
      <c r="C345" s="15"/>
      <c r="D345" s="15"/>
      <c r="E345" s="15"/>
      <c r="F345" s="15"/>
      <c r="G345" s="15"/>
      <c r="H345" s="15"/>
      <c r="I345" s="23"/>
      <c r="J345" s="23"/>
    </row>
    <row r="346" spans="1:10" x14ac:dyDescent="0.25">
      <c r="A346" s="20" t="s">
        <v>364</v>
      </c>
      <c r="B346" s="21" t="s">
        <v>55</v>
      </c>
      <c r="C346" s="29">
        <v>158</v>
      </c>
      <c r="D346" s="29">
        <v>0</v>
      </c>
      <c r="E346" s="29">
        <f>C346*D346</f>
        <v>0</v>
      </c>
      <c r="F346" s="29">
        <v>0</v>
      </c>
      <c r="G346" s="29">
        <f>C346*F346</f>
        <v>0</v>
      </c>
      <c r="H346" s="29">
        <f>E346+G346</f>
        <v>0</v>
      </c>
      <c r="I346" s="23"/>
      <c r="J346" s="23"/>
    </row>
    <row r="347" spans="1:10" x14ac:dyDescent="0.25">
      <c r="A347" s="20" t="s">
        <v>365</v>
      </c>
      <c r="B347" s="21" t="s">
        <v>55</v>
      </c>
      <c r="C347" s="29">
        <v>46</v>
      </c>
      <c r="D347" s="29">
        <v>0</v>
      </c>
      <c r="E347" s="29">
        <f>C347*D347</f>
        <v>0</v>
      </c>
      <c r="F347" s="29">
        <v>0</v>
      </c>
      <c r="G347" s="29">
        <f>C347*F347</f>
        <v>0</v>
      </c>
      <c r="H347" s="29">
        <f>E347+G347</f>
        <v>0</v>
      </c>
      <c r="I347" s="23"/>
      <c r="J347" s="23"/>
    </row>
    <row r="348" spans="1:10" x14ac:dyDescent="0.25">
      <c r="A348" s="20" t="s">
        <v>366</v>
      </c>
      <c r="B348" s="21" t="s">
        <v>55</v>
      </c>
      <c r="C348" s="29">
        <v>15</v>
      </c>
      <c r="D348" s="29">
        <v>0</v>
      </c>
      <c r="E348" s="29">
        <f>C348*D348</f>
        <v>0</v>
      </c>
      <c r="F348" s="29">
        <v>0</v>
      </c>
      <c r="G348" s="29">
        <f>C348*F348</f>
        <v>0</v>
      </c>
      <c r="H348" s="29">
        <f>E348+G348</f>
        <v>0</v>
      </c>
      <c r="I348" s="23"/>
      <c r="J348" s="23"/>
    </row>
    <row r="349" spans="1:10" x14ac:dyDescent="0.25">
      <c r="A349" s="19" t="s">
        <v>367</v>
      </c>
      <c r="B349" s="14" t="s">
        <v>10</v>
      </c>
      <c r="C349" s="15"/>
      <c r="D349" s="15"/>
      <c r="E349" s="15"/>
      <c r="F349" s="15"/>
      <c r="G349" s="15"/>
      <c r="H349" s="15"/>
      <c r="I349" s="23"/>
      <c r="J349" s="23"/>
    </row>
    <row r="350" spans="1:10" x14ac:dyDescent="0.25">
      <c r="A350" s="19" t="s">
        <v>368</v>
      </c>
      <c r="B350" s="14" t="s">
        <v>10</v>
      </c>
      <c r="C350" s="15"/>
      <c r="D350" s="15"/>
      <c r="E350" s="15"/>
      <c r="F350" s="15"/>
      <c r="G350" s="15"/>
      <c r="H350" s="15"/>
      <c r="I350" s="23"/>
      <c r="J350" s="23"/>
    </row>
    <row r="351" spans="1:10" x14ac:dyDescent="0.25">
      <c r="A351" s="20" t="s">
        <v>369</v>
      </c>
      <c r="B351" s="21" t="s">
        <v>104</v>
      </c>
      <c r="C351" s="29">
        <v>1183</v>
      </c>
      <c r="D351" s="29">
        <v>0</v>
      </c>
      <c r="E351" s="29">
        <f>C351*D351</f>
        <v>0</v>
      </c>
      <c r="F351" s="29">
        <v>0</v>
      </c>
      <c r="G351" s="29">
        <f>C351*F351</f>
        <v>0</v>
      </c>
      <c r="H351" s="29">
        <f>E351+G351</f>
        <v>0</v>
      </c>
      <c r="I351" s="23"/>
      <c r="J351" s="23"/>
    </row>
    <row r="352" spans="1:10" x14ac:dyDescent="0.25">
      <c r="A352" s="19" t="s">
        <v>370</v>
      </c>
      <c r="B352" s="14" t="s">
        <v>10</v>
      </c>
      <c r="C352" s="15"/>
      <c r="D352" s="15"/>
      <c r="E352" s="15"/>
      <c r="F352" s="15"/>
      <c r="G352" s="15"/>
      <c r="H352" s="15"/>
      <c r="I352" s="23"/>
      <c r="J352" s="23"/>
    </row>
    <row r="353" spans="1:10" x14ac:dyDescent="0.25">
      <c r="A353" s="19" t="s">
        <v>371</v>
      </c>
      <c r="B353" s="14" t="s">
        <v>10</v>
      </c>
      <c r="C353" s="15"/>
      <c r="D353" s="15"/>
      <c r="E353" s="15"/>
      <c r="F353" s="15"/>
      <c r="G353" s="15"/>
      <c r="H353" s="15"/>
      <c r="I353" s="23"/>
      <c r="J353" s="23"/>
    </row>
    <row r="354" spans="1:10" x14ac:dyDescent="0.25">
      <c r="A354" s="20" t="s">
        <v>369</v>
      </c>
      <c r="B354" s="21" t="s">
        <v>104</v>
      </c>
      <c r="C354" s="29">
        <v>634</v>
      </c>
      <c r="D354" s="29">
        <v>0</v>
      </c>
      <c r="E354" s="29">
        <f>C354*D354</f>
        <v>0</v>
      </c>
      <c r="F354" s="29">
        <v>0</v>
      </c>
      <c r="G354" s="29">
        <f>C354*F354</f>
        <v>0</v>
      </c>
      <c r="H354" s="29">
        <f>E354+G354</f>
        <v>0</v>
      </c>
      <c r="I354" s="23"/>
      <c r="J354" s="23"/>
    </row>
    <row r="355" spans="1:10" x14ac:dyDescent="0.25">
      <c r="A355" s="20" t="s">
        <v>372</v>
      </c>
      <c r="B355" s="21" t="s">
        <v>104</v>
      </c>
      <c r="C355" s="29">
        <v>455</v>
      </c>
      <c r="D355" s="29">
        <v>0</v>
      </c>
      <c r="E355" s="29">
        <f>C355*D355</f>
        <v>0</v>
      </c>
      <c r="F355" s="29">
        <v>0</v>
      </c>
      <c r="G355" s="29">
        <f>C355*F355</f>
        <v>0</v>
      </c>
      <c r="H355" s="29">
        <f>E355+G355</f>
        <v>0</v>
      </c>
      <c r="I355" s="23"/>
      <c r="J355" s="23"/>
    </row>
    <row r="356" spans="1:10" x14ac:dyDescent="0.25">
      <c r="A356" s="20" t="s">
        <v>373</v>
      </c>
      <c r="B356" s="21" t="s">
        <v>104</v>
      </c>
      <c r="C356" s="29">
        <v>161</v>
      </c>
      <c r="D356" s="29">
        <v>0</v>
      </c>
      <c r="E356" s="29">
        <f>C356*D356</f>
        <v>0</v>
      </c>
      <c r="F356" s="29">
        <v>0</v>
      </c>
      <c r="G356" s="29">
        <f>C356*F356</f>
        <v>0</v>
      </c>
      <c r="H356" s="29">
        <f>E356+G356</f>
        <v>0</v>
      </c>
      <c r="I356" s="23"/>
      <c r="J356" s="23"/>
    </row>
    <row r="357" spans="1:10" x14ac:dyDescent="0.25">
      <c r="A357" s="19" t="s">
        <v>370</v>
      </c>
      <c r="B357" s="14" t="s">
        <v>10</v>
      </c>
      <c r="C357" s="15"/>
      <c r="D357" s="15"/>
      <c r="E357" s="15"/>
      <c r="F357" s="15"/>
      <c r="G357" s="15"/>
      <c r="H357" s="15"/>
      <c r="I357" s="23"/>
      <c r="J357" s="23"/>
    </row>
    <row r="358" spans="1:10" x14ac:dyDescent="0.25">
      <c r="A358" s="19" t="s">
        <v>374</v>
      </c>
      <c r="B358" s="14" t="s">
        <v>10</v>
      </c>
      <c r="C358" s="15"/>
      <c r="D358" s="15"/>
      <c r="E358" s="15"/>
      <c r="F358" s="15"/>
      <c r="G358" s="15"/>
      <c r="H358" s="15"/>
      <c r="I358" s="23"/>
      <c r="J358" s="23"/>
    </row>
    <row r="359" spans="1:10" x14ac:dyDescent="0.25">
      <c r="A359" s="20" t="s">
        <v>372</v>
      </c>
      <c r="B359" s="21" t="s">
        <v>104</v>
      </c>
      <c r="C359" s="29">
        <v>379</v>
      </c>
      <c r="D359" s="29">
        <v>0</v>
      </c>
      <c r="E359" s="29">
        <f>C359*D359</f>
        <v>0</v>
      </c>
      <c r="F359" s="29">
        <v>0</v>
      </c>
      <c r="G359" s="29">
        <f>C359*F359</f>
        <v>0</v>
      </c>
      <c r="H359" s="29">
        <f>E359+G359</f>
        <v>0</v>
      </c>
      <c r="I359" s="23"/>
      <c r="J359" s="23"/>
    </row>
    <row r="360" spans="1:10" x14ac:dyDescent="0.25">
      <c r="A360" s="20" t="s">
        <v>373</v>
      </c>
      <c r="B360" s="21" t="s">
        <v>104</v>
      </c>
      <c r="C360" s="29">
        <v>170</v>
      </c>
      <c r="D360" s="29">
        <v>0</v>
      </c>
      <c r="E360" s="29">
        <f>C360*D360</f>
        <v>0</v>
      </c>
      <c r="F360" s="29">
        <v>0</v>
      </c>
      <c r="G360" s="29">
        <f>C360*F360</f>
        <v>0</v>
      </c>
      <c r="H360" s="29">
        <f>E360+G360</f>
        <v>0</v>
      </c>
      <c r="I360" s="23"/>
      <c r="J360" s="23"/>
    </row>
    <row r="361" spans="1:10" x14ac:dyDescent="0.25">
      <c r="A361" s="19" t="s">
        <v>375</v>
      </c>
      <c r="B361" s="14" t="s">
        <v>10</v>
      </c>
      <c r="C361" s="15"/>
      <c r="D361" s="15"/>
      <c r="E361" s="15"/>
      <c r="F361" s="15"/>
      <c r="G361" s="15"/>
      <c r="H361" s="15"/>
      <c r="I361" s="23"/>
      <c r="J361" s="23"/>
    </row>
    <row r="362" spans="1:10" x14ac:dyDescent="0.25">
      <c r="A362" s="19" t="s">
        <v>376</v>
      </c>
      <c r="B362" s="14" t="s">
        <v>10</v>
      </c>
      <c r="C362" s="15"/>
      <c r="D362" s="15"/>
      <c r="E362" s="15"/>
      <c r="F362" s="15"/>
      <c r="G362" s="15"/>
      <c r="H362" s="15"/>
      <c r="I362" s="23"/>
      <c r="J362" s="23"/>
    </row>
    <row r="363" spans="1:10" x14ac:dyDescent="0.25">
      <c r="A363" s="20" t="s">
        <v>377</v>
      </c>
      <c r="B363" s="21" t="s">
        <v>104</v>
      </c>
      <c r="C363" s="29">
        <v>10</v>
      </c>
      <c r="D363" s="29">
        <v>0</v>
      </c>
      <c r="E363" s="29">
        <f>C363*D363</f>
        <v>0</v>
      </c>
      <c r="F363" s="29">
        <v>0</v>
      </c>
      <c r="G363" s="29">
        <f>C363*F363</f>
        <v>0</v>
      </c>
      <c r="H363" s="29">
        <f>E363+G363</f>
        <v>0</v>
      </c>
      <c r="I363" s="23"/>
      <c r="J363" s="23"/>
    </row>
    <row r="364" spans="1:10" x14ac:dyDescent="0.25">
      <c r="A364" s="19" t="s">
        <v>378</v>
      </c>
      <c r="B364" s="14" t="s">
        <v>10</v>
      </c>
      <c r="C364" s="15"/>
      <c r="D364" s="15"/>
      <c r="E364" s="15"/>
      <c r="F364" s="15"/>
      <c r="G364" s="15"/>
      <c r="H364" s="15"/>
      <c r="I364" s="23"/>
      <c r="J364" s="23"/>
    </row>
    <row r="365" spans="1:10" x14ac:dyDescent="0.25">
      <c r="A365" s="20" t="s">
        <v>365</v>
      </c>
      <c r="B365" s="21" t="s">
        <v>55</v>
      </c>
      <c r="C365" s="29">
        <v>20</v>
      </c>
      <c r="D365" s="29">
        <v>0</v>
      </c>
      <c r="E365" s="29">
        <f>C365*D365</f>
        <v>0</v>
      </c>
      <c r="F365" s="29">
        <v>0</v>
      </c>
      <c r="G365" s="29">
        <f>C365*F365</f>
        <v>0</v>
      </c>
      <c r="H365" s="29">
        <f>E365+G365</f>
        <v>0</v>
      </c>
      <c r="I365" s="23"/>
      <c r="J365" s="23"/>
    </row>
    <row r="366" spans="1:10" x14ac:dyDescent="0.25">
      <c r="A366" s="19" t="s">
        <v>379</v>
      </c>
      <c r="B366" s="14" t="s">
        <v>10</v>
      </c>
      <c r="C366" s="15"/>
      <c r="D366" s="15"/>
      <c r="E366" s="15"/>
      <c r="F366" s="15"/>
      <c r="G366" s="15"/>
      <c r="H366" s="15"/>
      <c r="I366" s="23"/>
      <c r="J366" s="23"/>
    </row>
    <row r="367" spans="1:10" x14ac:dyDescent="0.25">
      <c r="A367" s="20" t="s">
        <v>380</v>
      </c>
      <c r="B367" s="21" t="s">
        <v>381</v>
      </c>
      <c r="C367" s="29">
        <v>1.18</v>
      </c>
      <c r="D367" s="29">
        <v>0</v>
      </c>
      <c r="E367" s="29">
        <f>C367*D367</f>
        <v>0</v>
      </c>
      <c r="F367" s="29">
        <v>0</v>
      </c>
      <c r="G367" s="29">
        <f>C367*F367</f>
        <v>0</v>
      </c>
      <c r="H367" s="29">
        <f>E367+G367</f>
        <v>0</v>
      </c>
      <c r="I367" s="23"/>
      <c r="J367" s="23"/>
    </row>
    <row r="368" spans="1:10" x14ac:dyDescent="0.25">
      <c r="A368" s="19" t="s">
        <v>382</v>
      </c>
      <c r="B368" s="14" t="s">
        <v>10</v>
      </c>
      <c r="C368" s="15"/>
      <c r="D368" s="15"/>
      <c r="E368" s="15"/>
      <c r="F368" s="15"/>
      <c r="G368" s="15"/>
      <c r="H368" s="15"/>
      <c r="I368" s="23"/>
      <c r="J368" s="23"/>
    </row>
    <row r="369" spans="1:10" x14ac:dyDescent="0.25">
      <c r="A369" s="20" t="s">
        <v>383</v>
      </c>
      <c r="B369" s="21" t="s">
        <v>55</v>
      </c>
      <c r="C369" s="29">
        <v>148</v>
      </c>
      <c r="D369" s="29">
        <v>0</v>
      </c>
      <c r="E369" s="29">
        <f>C369*D369</f>
        <v>0</v>
      </c>
      <c r="F369" s="29">
        <v>0</v>
      </c>
      <c r="G369" s="29">
        <f>C369*F369</f>
        <v>0</v>
      </c>
      <c r="H369" s="29">
        <f>E369+G369</f>
        <v>0</v>
      </c>
      <c r="I369" s="23"/>
      <c r="J369" s="23"/>
    </row>
    <row r="370" spans="1:10" x14ac:dyDescent="0.25">
      <c r="A370" s="19" t="s">
        <v>384</v>
      </c>
      <c r="B370" s="14" t="s">
        <v>10</v>
      </c>
      <c r="C370" s="15"/>
      <c r="D370" s="15"/>
      <c r="E370" s="15"/>
      <c r="F370" s="15"/>
      <c r="G370" s="15"/>
      <c r="H370" s="15"/>
      <c r="I370" s="23"/>
      <c r="J370" s="23"/>
    </row>
    <row r="371" spans="1:10" x14ac:dyDescent="0.25">
      <c r="A371" s="20" t="s">
        <v>385</v>
      </c>
      <c r="B371" s="21" t="s">
        <v>55</v>
      </c>
      <c r="C371" s="29">
        <v>148</v>
      </c>
      <c r="D371" s="29">
        <v>0</v>
      </c>
      <c r="E371" s="29">
        <f>C371*D371</f>
        <v>0</v>
      </c>
      <c r="F371" s="29">
        <v>0</v>
      </c>
      <c r="G371" s="29">
        <f>C371*F371</f>
        <v>0</v>
      </c>
      <c r="H371" s="29">
        <f>E371+G371</f>
        <v>0</v>
      </c>
      <c r="I371" s="23"/>
      <c r="J371" s="23"/>
    </row>
    <row r="372" spans="1:10" x14ac:dyDescent="0.25">
      <c r="A372" s="19" t="s">
        <v>386</v>
      </c>
      <c r="B372" s="14" t="s">
        <v>10</v>
      </c>
      <c r="C372" s="15"/>
      <c r="D372" s="15"/>
      <c r="E372" s="15"/>
      <c r="F372" s="15"/>
      <c r="G372" s="15"/>
      <c r="H372" s="15"/>
      <c r="I372" s="23"/>
      <c r="J372" s="23"/>
    </row>
    <row r="373" spans="1:10" x14ac:dyDescent="0.25">
      <c r="A373" s="19" t="s">
        <v>387</v>
      </c>
      <c r="B373" s="14" t="s">
        <v>10</v>
      </c>
      <c r="C373" s="15"/>
      <c r="D373" s="15"/>
      <c r="E373" s="15"/>
      <c r="F373" s="15"/>
      <c r="G373" s="15"/>
      <c r="H373" s="15"/>
      <c r="I373" s="23"/>
      <c r="J373" s="23"/>
    </row>
    <row r="374" spans="1:10" x14ac:dyDescent="0.25">
      <c r="A374" s="20" t="s">
        <v>388</v>
      </c>
      <c r="B374" s="21" t="s">
        <v>55</v>
      </c>
      <c r="C374" s="29">
        <v>10</v>
      </c>
      <c r="D374" s="29">
        <v>0</v>
      </c>
      <c r="E374" s="29">
        <f>C374*D374</f>
        <v>0</v>
      </c>
      <c r="F374" s="29">
        <v>0</v>
      </c>
      <c r="G374" s="29">
        <f>C374*F374</f>
        <v>0</v>
      </c>
      <c r="H374" s="29">
        <f>E374+G374</f>
        <v>0</v>
      </c>
      <c r="I374" s="23"/>
      <c r="J374" s="23"/>
    </row>
    <row r="375" spans="1:10" x14ac:dyDescent="0.25">
      <c r="A375" s="19" t="s">
        <v>389</v>
      </c>
      <c r="B375" s="14" t="s">
        <v>10</v>
      </c>
      <c r="C375" s="15"/>
      <c r="D375" s="15"/>
      <c r="E375" s="15"/>
      <c r="F375" s="15"/>
      <c r="G375" s="15"/>
      <c r="H375" s="15"/>
      <c r="I375" s="23"/>
      <c r="J375" s="23"/>
    </row>
    <row r="376" spans="1:10" x14ac:dyDescent="0.25">
      <c r="A376" s="20" t="s">
        <v>390</v>
      </c>
      <c r="B376" s="21" t="s">
        <v>134</v>
      </c>
      <c r="C376" s="29">
        <v>72</v>
      </c>
      <c r="D376" s="29">
        <v>0</v>
      </c>
      <c r="E376" s="29">
        <f>C376*D376</f>
        <v>0</v>
      </c>
      <c r="F376" s="29">
        <v>0</v>
      </c>
      <c r="G376" s="29">
        <f>C376*F376</f>
        <v>0</v>
      </c>
      <c r="H376" s="29">
        <f>E376+G376</f>
        <v>0</v>
      </c>
      <c r="I376" s="23"/>
      <c r="J376" s="23"/>
    </row>
    <row r="377" spans="1:10" x14ac:dyDescent="0.25">
      <c r="A377" s="19" t="s">
        <v>391</v>
      </c>
      <c r="B377" s="14" t="s">
        <v>10</v>
      </c>
      <c r="C377" s="15"/>
      <c r="D377" s="15"/>
      <c r="E377" s="15"/>
      <c r="F377" s="15"/>
      <c r="G377" s="15"/>
      <c r="H377" s="15"/>
      <c r="I377" s="23"/>
      <c r="J377" s="23"/>
    </row>
    <row r="378" spans="1:10" x14ac:dyDescent="0.25">
      <c r="A378" s="20" t="s">
        <v>392</v>
      </c>
      <c r="B378" s="21" t="s">
        <v>134</v>
      </c>
      <c r="C378" s="29">
        <v>101</v>
      </c>
      <c r="D378" s="29">
        <v>0</v>
      </c>
      <c r="E378" s="29">
        <f>C378*D378</f>
        <v>0</v>
      </c>
      <c r="F378" s="29">
        <v>0</v>
      </c>
      <c r="G378" s="29">
        <f>C378*F378</f>
        <v>0</v>
      </c>
      <c r="H378" s="29">
        <f>E378+G378</f>
        <v>0</v>
      </c>
      <c r="I378" s="23"/>
      <c r="J378" s="23"/>
    </row>
    <row r="379" spans="1:10" x14ac:dyDescent="0.25">
      <c r="A379" s="19" t="s">
        <v>393</v>
      </c>
      <c r="B379" s="14" t="s">
        <v>10</v>
      </c>
      <c r="C379" s="15"/>
      <c r="D379" s="15"/>
      <c r="E379" s="15"/>
      <c r="F379" s="15"/>
      <c r="G379" s="15"/>
      <c r="H379" s="15"/>
      <c r="I379" s="23"/>
      <c r="J379" s="23"/>
    </row>
    <row r="380" spans="1:10" x14ac:dyDescent="0.25">
      <c r="A380" s="20" t="s">
        <v>392</v>
      </c>
      <c r="B380" s="21" t="s">
        <v>134</v>
      </c>
      <c r="C380" s="29">
        <v>53</v>
      </c>
      <c r="D380" s="29">
        <v>0</v>
      </c>
      <c r="E380" s="29">
        <f>C380*D380</f>
        <v>0</v>
      </c>
      <c r="F380" s="29">
        <v>0</v>
      </c>
      <c r="G380" s="29">
        <f>C380*F380</f>
        <v>0</v>
      </c>
      <c r="H380" s="29">
        <f>E380+G380</f>
        <v>0</v>
      </c>
      <c r="I380" s="23"/>
      <c r="J380" s="23"/>
    </row>
    <row r="381" spans="1:10" x14ac:dyDescent="0.25">
      <c r="A381" s="19" t="s">
        <v>394</v>
      </c>
      <c r="B381" s="14" t="s">
        <v>10</v>
      </c>
      <c r="C381" s="15"/>
      <c r="D381" s="15"/>
      <c r="E381" s="15"/>
      <c r="F381" s="15"/>
      <c r="G381" s="15"/>
      <c r="H381" s="15"/>
      <c r="I381" s="23"/>
      <c r="J381" s="23"/>
    </row>
    <row r="382" spans="1:10" x14ac:dyDescent="0.25">
      <c r="A382" s="20" t="s">
        <v>395</v>
      </c>
      <c r="B382" s="21" t="s">
        <v>134</v>
      </c>
      <c r="C382" s="29">
        <v>36</v>
      </c>
      <c r="D382" s="29">
        <v>0</v>
      </c>
      <c r="E382" s="29">
        <f>C382*D382</f>
        <v>0</v>
      </c>
      <c r="F382" s="29">
        <v>0</v>
      </c>
      <c r="G382" s="29">
        <f>C382*F382</f>
        <v>0</v>
      </c>
      <c r="H382" s="29">
        <f t="shared" ref="H382:H403" si="43">E382+G382</f>
        <v>0</v>
      </c>
      <c r="I382" s="23"/>
      <c r="J382" s="23"/>
    </row>
    <row r="383" spans="1:10" x14ac:dyDescent="0.25">
      <c r="A383" s="19" t="s">
        <v>396</v>
      </c>
      <c r="B383" s="14" t="s">
        <v>10</v>
      </c>
      <c r="C383" s="15"/>
      <c r="D383" s="15"/>
      <c r="E383" s="15"/>
      <c r="F383" s="15"/>
      <c r="G383" s="15"/>
      <c r="H383" s="15">
        <f t="shared" si="43"/>
        <v>0</v>
      </c>
      <c r="I383" s="23"/>
      <c r="J383" s="23"/>
    </row>
    <row r="384" spans="1:10" x14ac:dyDescent="0.25">
      <c r="A384" s="20" t="s">
        <v>397</v>
      </c>
      <c r="B384" s="21" t="s">
        <v>134</v>
      </c>
      <c r="C384" s="29">
        <v>1.5</v>
      </c>
      <c r="D384" s="29">
        <v>0</v>
      </c>
      <c r="E384" s="29">
        <f>C384*D384</f>
        <v>0</v>
      </c>
      <c r="F384" s="29">
        <v>0</v>
      </c>
      <c r="G384" s="29">
        <f>C384*F384</f>
        <v>0</v>
      </c>
      <c r="H384" s="29">
        <f t="shared" si="43"/>
        <v>0</v>
      </c>
      <c r="I384" s="23"/>
      <c r="J384" s="23"/>
    </row>
    <row r="385" spans="1:10" x14ac:dyDescent="0.25">
      <c r="A385" s="20" t="s">
        <v>398</v>
      </c>
      <c r="B385" s="21" t="s">
        <v>134</v>
      </c>
      <c r="C385" s="29">
        <v>3.16</v>
      </c>
      <c r="D385" s="29">
        <v>0</v>
      </c>
      <c r="E385" s="29">
        <f>C385*D385</f>
        <v>0</v>
      </c>
      <c r="F385" s="29">
        <v>0</v>
      </c>
      <c r="G385" s="29">
        <f>C385*F385</f>
        <v>0</v>
      </c>
      <c r="H385" s="29">
        <f t="shared" si="43"/>
        <v>0</v>
      </c>
      <c r="I385" s="23"/>
      <c r="J385" s="23"/>
    </row>
    <row r="386" spans="1:10" x14ac:dyDescent="0.25">
      <c r="A386" s="20" t="s">
        <v>399</v>
      </c>
      <c r="B386" s="21" t="s">
        <v>134</v>
      </c>
      <c r="C386" s="29">
        <v>6.61</v>
      </c>
      <c r="D386" s="29">
        <v>0</v>
      </c>
      <c r="E386" s="29">
        <f>C386*D386</f>
        <v>0</v>
      </c>
      <c r="F386" s="29">
        <v>0</v>
      </c>
      <c r="G386" s="29">
        <f>C386*F386</f>
        <v>0</v>
      </c>
      <c r="H386" s="29">
        <f t="shared" si="43"/>
        <v>0</v>
      </c>
      <c r="I386" s="23"/>
      <c r="J386" s="23"/>
    </row>
    <row r="387" spans="1:10" x14ac:dyDescent="0.25">
      <c r="A387" s="20" t="s">
        <v>400</v>
      </c>
      <c r="B387" s="21" t="s">
        <v>134</v>
      </c>
      <c r="C387" s="29">
        <v>3.16</v>
      </c>
      <c r="D387" s="29">
        <v>0</v>
      </c>
      <c r="E387" s="29">
        <f>C387*D387</f>
        <v>0</v>
      </c>
      <c r="F387" s="29">
        <v>0</v>
      </c>
      <c r="G387" s="29">
        <f>C387*F387</f>
        <v>0</v>
      </c>
      <c r="H387" s="29">
        <f t="shared" si="43"/>
        <v>0</v>
      </c>
      <c r="I387" s="23"/>
      <c r="J387" s="23"/>
    </row>
    <row r="388" spans="1:10" x14ac:dyDescent="0.25">
      <c r="A388" s="19" t="s">
        <v>401</v>
      </c>
      <c r="B388" s="14" t="s">
        <v>10</v>
      </c>
      <c r="C388" s="15"/>
      <c r="D388" s="15"/>
      <c r="E388" s="15"/>
      <c r="F388" s="15"/>
      <c r="G388" s="15"/>
      <c r="H388" s="15">
        <f t="shared" si="43"/>
        <v>0</v>
      </c>
      <c r="I388" s="23"/>
      <c r="J388" s="23"/>
    </row>
    <row r="389" spans="1:10" x14ac:dyDescent="0.25">
      <c r="A389" s="20" t="s">
        <v>402</v>
      </c>
      <c r="B389" s="21" t="s">
        <v>134</v>
      </c>
      <c r="C389" s="29">
        <v>15.6</v>
      </c>
      <c r="D389" s="29">
        <v>0</v>
      </c>
      <c r="E389" s="29">
        <f>C389*D389</f>
        <v>0</v>
      </c>
      <c r="F389" s="29">
        <v>0</v>
      </c>
      <c r="G389" s="29">
        <f>C389*F389</f>
        <v>0</v>
      </c>
      <c r="H389" s="29">
        <f t="shared" si="43"/>
        <v>0</v>
      </c>
      <c r="I389" s="23"/>
      <c r="J389" s="23"/>
    </row>
    <row r="390" spans="1:10" x14ac:dyDescent="0.25">
      <c r="A390" s="19" t="s">
        <v>403</v>
      </c>
      <c r="B390" s="14" t="s">
        <v>10</v>
      </c>
      <c r="C390" s="15"/>
      <c r="D390" s="15"/>
      <c r="E390" s="15"/>
      <c r="F390" s="15"/>
      <c r="G390" s="15"/>
      <c r="H390" s="15">
        <f t="shared" si="43"/>
        <v>0</v>
      </c>
      <c r="I390" s="23"/>
      <c r="J390" s="23"/>
    </row>
    <row r="391" spans="1:10" x14ac:dyDescent="0.25">
      <c r="A391" s="20" t="s">
        <v>404</v>
      </c>
      <c r="B391" s="21" t="s">
        <v>134</v>
      </c>
      <c r="C391" s="29">
        <v>17.98</v>
      </c>
      <c r="D391" s="29">
        <v>0</v>
      </c>
      <c r="E391" s="29">
        <f>C391*D391</f>
        <v>0</v>
      </c>
      <c r="F391" s="29">
        <v>0</v>
      </c>
      <c r="G391" s="29">
        <f>C391*F391</f>
        <v>0</v>
      </c>
      <c r="H391" s="29">
        <f t="shared" si="43"/>
        <v>0</v>
      </c>
      <c r="I391" s="23"/>
      <c r="J391" s="23"/>
    </row>
    <row r="392" spans="1:10" ht="30" x14ac:dyDescent="0.25">
      <c r="A392" s="20" t="s">
        <v>405</v>
      </c>
      <c r="B392" s="21" t="s">
        <v>134</v>
      </c>
      <c r="C392" s="29">
        <v>17.98</v>
      </c>
      <c r="D392" s="29">
        <v>0</v>
      </c>
      <c r="E392" s="29">
        <f>C392*D392</f>
        <v>0</v>
      </c>
      <c r="F392" s="29">
        <v>0</v>
      </c>
      <c r="G392" s="29">
        <f>C392*F392</f>
        <v>0</v>
      </c>
      <c r="H392" s="29">
        <f t="shared" si="43"/>
        <v>0</v>
      </c>
      <c r="I392" s="23"/>
      <c r="J392" s="23"/>
    </row>
    <row r="393" spans="1:10" ht="30" x14ac:dyDescent="0.25">
      <c r="A393" s="20" t="s">
        <v>406</v>
      </c>
      <c r="B393" s="21" t="s">
        <v>55</v>
      </c>
      <c r="C393" s="29">
        <v>1</v>
      </c>
      <c r="D393" s="29">
        <v>0</v>
      </c>
      <c r="E393" s="29">
        <f>C393*D393</f>
        <v>0</v>
      </c>
      <c r="F393" s="29">
        <v>0</v>
      </c>
      <c r="G393" s="29">
        <f>C393*F393</f>
        <v>0</v>
      </c>
      <c r="H393" s="29">
        <f t="shared" si="43"/>
        <v>0</v>
      </c>
      <c r="I393" s="23"/>
      <c r="J393" s="23"/>
    </row>
    <row r="394" spans="1:10" ht="45" x14ac:dyDescent="0.25">
      <c r="A394" s="20" t="s">
        <v>407</v>
      </c>
      <c r="B394" s="21" t="s">
        <v>55</v>
      </c>
      <c r="C394" s="29">
        <v>1</v>
      </c>
      <c r="D394" s="29">
        <v>0</v>
      </c>
      <c r="E394" s="29">
        <f>C394*D394</f>
        <v>0</v>
      </c>
      <c r="F394" s="29">
        <v>0</v>
      </c>
      <c r="G394" s="29">
        <f>C394*F394</f>
        <v>0</v>
      </c>
      <c r="H394" s="29">
        <f t="shared" si="43"/>
        <v>0</v>
      </c>
      <c r="I394" s="23"/>
      <c r="J394" s="23"/>
    </row>
    <row r="395" spans="1:10" ht="30" x14ac:dyDescent="0.25">
      <c r="A395" s="20" t="s">
        <v>408</v>
      </c>
      <c r="B395" s="21" t="s">
        <v>55</v>
      </c>
      <c r="C395" s="29">
        <v>2</v>
      </c>
      <c r="D395" s="29">
        <v>0</v>
      </c>
      <c r="E395" s="29">
        <f>C395*D395</f>
        <v>0</v>
      </c>
      <c r="F395" s="29">
        <v>0</v>
      </c>
      <c r="G395" s="29">
        <f>C395*F395</f>
        <v>0</v>
      </c>
      <c r="H395" s="29">
        <f t="shared" si="43"/>
        <v>0</v>
      </c>
      <c r="I395" s="23"/>
      <c r="J395" s="23"/>
    </row>
    <row r="396" spans="1:10" x14ac:dyDescent="0.25">
      <c r="A396" s="19" t="s">
        <v>409</v>
      </c>
      <c r="B396" s="14" t="s">
        <v>10</v>
      </c>
      <c r="C396" s="15"/>
      <c r="D396" s="15"/>
      <c r="E396" s="15"/>
      <c r="F396" s="15"/>
      <c r="G396" s="15"/>
      <c r="H396" s="15">
        <f t="shared" si="43"/>
        <v>0</v>
      </c>
      <c r="I396" s="23"/>
      <c r="J396" s="23"/>
    </row>
    <row r="397" spans="1:10" x14ac:dyDescent="0.25">
      <c r="A397" s="20" t="s">
        <v>410</v>
      </c>
      <c r="B397" s="21" t="s">
        <v>134</v>
      </c>
      <c r="C397" s="29">
        <v>5179</v>
      </c>
      <c r="D397" s="29">
        <v>0</v>
      </c>
      <c r="E397" s="29">
        <f t="shared" ref="E397:E403" si="44">C397*D397</f>
        <v>0</v>
      </c>
      <c r="F397" s="29">
        <v>0</v>
      </c>
      <c r="G397" s="29">
        <f t="shared" ref="G397:G403" si="45">C397*F397</f>
        <v>0</v>
      </c>
      <c r="H397" s="29">
        <f t="shared" si="43"/>
        <v>0</v>
      </c>
      <c r="I397" s="23"/>
      <c r="J397" s="23"/>
    </row>
    <row r="398" spans="1:10" x14ac:dyDescent="0.25">
      <c r="A398" s="20" t="s">
        <v>411</v>
      </c>
      <c r="B398" s="21" t="s">
        <v>134</v>
      </c>
      <c r="C398" s="29">
        <v>776</v>
      </c>
      <c r="D398" s="29">
        <v>0</v>
      </c>
      <c r="E398" s="29">
        <f t="shared" si="44"/>
        <v>0</v>
      </c>
      <c r="F398" s="29">
        <v>0</v>
      </c>
      <c r="G398" s="29">
        <f t="shared" si="45"/>
        <v>0</v>
      </c>
      <c r="H398" s="29">
        <f t="shared" si="43"/>
        <v>0</v>
      </c>
      <c r="I398" s="23"/>
      <c r="J398" s="23"/>
    </row>
    <row r="399" spans="1:10" ht="45" x14ac:dyDescent="0.25">
      <c r="A399" s="20" t="s">
        <v>412</v>
      </c>
      <c r="B399" s="21" t="s">
        <v>134</v>
      </c>
      <c r="C399" s="29">
        <v>3727</v>
      </c>
      <c r="D399" s="29">
        <v>0</v>
      </c>
      <c r="E399" s="29">
        <f t="shared" si="44"/>
        <v>0</v>
      </c>
      <c r="F399" s="29">
        <v>0</v>
      </c>
      <c r="G399" s="29">
        <f t="shared" si="45"/>
        <v>0</v>
      </c>
      <c r="H399" s="29">
        <f t="shared" si="43"/>
        <v>0</v>
      </c>
      <c r="I399" s="23"/>
      <c r="J399" s="23"/>
    </row>
    <row r="400" spans="1:10" ht="45" x14ac:dyDescent="0.25">
      <c r="A400" s="20" t="s">
        <v>413</v>
      </c>
      <c r="B400" s="21" t="s">
        <v>134</v>
      </c>
      <c r="C400" s="29">
        <v>1452</v>
      </c>
      <c r="D400" s="29">
        <v>0</v>
      </c>
      <c r="E400" s="29">
        <f t="shared" si="44"/>
        <v>0</v>
      </c>
      <c r="F400" s="29">
        <v>0</v>
      </c>
      <c r="G400" s="29">
        <f t="shared" si="45"/>
        <v>0</v>
      </c>
      <c r="H400" s="29">
        <f t="shared" si="43"/>
        <v>0</v>
      </c>
      <c r="I400" s="23"/>
      <c r="J400" s="23"/>
    </row>
    <row r="401" spans="1:10" ht="30" x14ac:dyDescent="0.25">
      <c r="A401" s="20" t="s">
        <v>414</v>
      </c>
      <c r="B401" s="21" t="s">
        <v>134</v>
      </c>
      <c r="C401" s="29">
        <v>110</v>
      </c>
      <c r="D401" s="29">
        <v>0</v>
      </c>
      <c r="E401" s="29">
        <f t="shared" si="44"/>
        <v>0</v>
      </c>
      <c r="F401" s="29">
        <v>0</v>
      </c>
      <c r="G401" s="29">
        <f t="shared" si="45"/>
        <v>0</v>
      </c>
      <c r="H401" s="29">
        <f t="shared" si="43"/>
        <v>0</v>
      </c>
      <c r="I401" s="23"/>
      <c r="J401" s="23"/>
    </row>
    <row r="402" spans="1:10" x14ac:dyDescent="0.25">
      <c r="A402" s="20" t="s">
        <v>415</v>
      </c>
      <c r="B402" s="21" t="s">
        <v>134</v>
      </c>
      <c r="C402" s="29">
        <v>1452</v>
      </c>
      <c r="D402" s="29">
        <v>0</v>
      </c>
      <c r="E402" s="29">
        <f t="shared" si="44"/>
        <v>0</v>
      </c>
      <c r="F402" s="29">
        <v>0</v>
      </c>
      <c r="G402" s="29">
        <f t="shared" si="45"/>
        <v>0</v>
      </c>
      <c r="H402" s="29">
        <f t="shared" si="43"/>
        <v>0</v>
      </c>
      <c r="I402" s="23"/>
      <c r="J402" s="23"/>
    </row>
    <row r="403" spans="1:10" x14ac:dyDescent="0.25">
      <c r="A403" s="20" t="s">
        <v>416</v>
      </c>
      <c r="B403" s="21" t="s">
        <v>417</v>
      </c>
      <c r="C403" s="29">
        <v>6.69</v>
      </c>
      <c r="D403" s="29">
        <v>0</v>
      </c>
      <c r="E403" s="29">
        <f t="shared" si="44"/>
        <v>0</v>
      </c>
      <c r="F403" s="29">
        <v>0</v>
      </c>
      <c r="G403" s="29">
        <f t="shared" si="45"/>
        <v>0</v>
      </c>
      <c r="H403" s="29">
        <f t="shared" si="43"/>
        <v>0</v>
      </c>
      <c r="I403" s="23"/>
      <c r="J403" s="23"/>
    </row>
    <row r="404" spans="1:10" x14ac:dyDescent="0.25">
      <c r="A404" s="18" t="s">
        <v>418</v>
      </c>
      <c r="B404" s="5" t="s">
        <v>10</v>
      </c>
      <c r="C404" s="13"/>
      <c r="D404" s="13"/>
      <c r="E404" s="13">
        <f>SUM(E340:E403)</f>
        <v>0</v>
      </c>
      <c r="F404" s="13"/>
      <c r="G404" s="13">
        <f>SUM(G340:G403)</f>
        <v>0</v>
      </c>
      <c r="H404" s="13">
        <f>SUM(H340:H403)</f>
        <v>0</v>
      </c>
      <c r="I404" s="23"/>
      <c r="J404" s="23"/>
    </row>
    <row r="405" spans="1:10" x14ac:dyDescent="0.25">
      <c r="A405" s="20" t="s">
        <v>10</v>
      </c>
      <c r="B405" s="21" t="s">
        <v>10</v>
      </c>
      <c r="C405" s="29"/>
      <c r="D405" s="29"/>
      <c r="E405" s="29"/>
      <c r="F405" s="29"/>
      <c r="G405" s="29"/>
      <c r="H405" s="29">
        <f>E405+G405</f>
        <v>0</v>
      </c>
      <c r="I405" s="23"/>
      <c r="J405" s="23"/>
    </row>
    <row r="406" spans="1:10" x14ac:dyDescent="0.25">
      <c r="A406" s="18" t="s">
        <v>419</v>
      </c>
      <c r="B406" s="5" t="s">
        <v>10</v>
      </c>
      <c r="C406" s="13"/>
      <c r="D406" s="13"/>
      <c r="E406" s="13"/>
      <c r="F406" s="13"/>
      <c r="G406" s="13"/>
      <c r="H406" s="13"/>
      <c r="I406" s="23"/>
      <c r="J406" s="23"/>
    </row>
    <row r="407" spans="1:10" x14ac:dyDescent="0.25">
      <c r="A407" s="20" t="s">
        <v>420</v>
      </c>
      <c r="B407" s="21" t="s">
        <v>134</v>
      </c>
      <c r="C407" s="29">
        <v>1570</v>
      </c>
      <c r="D407" s="29">
        <v>0</v>
      </c>
      <c r="E407" s="29">
        <f t="shared" ref="E407:E413" si="46">C407*D407</f>
        <v>0</v>
      </c>
      <c r="F407" s="29">
        <v>0</v>
      </c>
      <c r="G407" s="29">
        <f t="shared" ref="G407:G413" si="47">C407*F407</f>
        <v>0</v>
      </c>
      <c r="H407" s="29">
        <f t="shared" ref="H407:H413" si="48">E407+G407</f>
        <v>0</v>
      </c>
      <c r="I407" s="23"/>
      <c r="J407" s="23"/>
    </row>
    <row r="408" spans="1:10" x14ac:dyDescent="0.25">
      <c r="A408" s="20" t="s">
        <v>421</v>
      </c>
      <c r="B408" s="21" t="s">
        <v>134</v>
      </c>
      <c r="C408" s="29">
        <v>301</v>
      </c>
      <c r="D408" s="29">
        <v>0</v>
      </c>
      <c r="E408" s="29">
        <f t="shared" si="46"/>
        <v>0</v>
      </c>
      <c r="F408" s="29">
        <v>0</v>
      </c>
      <c r="G408" s="29">
        <f t="shared" si="47"/>
        <v>0</v>
      </c>
      <c r="H408" s="29">
        <f t="shared" si="48"/>
        <v>0</v>
      </c>
      <c r="I408" s="23"/>
      <c r="J408" s="23"/>
    </row>
    <row r="409" spans="1:10" x14ac:dyDescent="0.25">
      <c r="A409" s="20" t="s">
        <v>422</v>
      </c>
      <c r="B409" s="21" t="s">
        <v>134</v>
      </c>
      <c r="C409" s="29">
        <v>384</v>
      </c>
      <c r="D409" s="29">
        <v>0</v>
      </c>
      <c r="E409" s="29">
        <f t="shared" si="46"/>
        <v>0</v>
      </c>
      <c r="F409" s="29">
        <v>0</v>
      </c>
      <c r="G409" s="29">
        <f t="shared" si="47"/>
        <v>0</v>
      </c>
      <c r="H409" s="29">
        <f t="shared" si="48"/>
        <v>0</v>
      </c>
      <c r="I409" s="23"/>
      <c r="J409" s="23"/>
    </row>
    <row r="410" spans="1:10" x14ac:dyDescent="0.25">
      <c r="A410" s="20" t="s">
        <v>423</v>
      </c>
      <c r="B410" s="21" t="s">
        <v>134</v>
      </c>
      <c r="C410" s="29">
        <v>1570</v>
      </c>
      <c r="D410" s="29">
        <v>0</v>
      </c>
      <c r="E410" s="29">
        <f t="shared" si="46"/>
        <v>0</v>
      </c>
      <c r="F410" s="29">
        <v>0</v>
      </c>
      <c r="G410" s="29">
        <f t="shared" si="47"/>
        <v>0</v>
      </c>
      <c r="H410" s="29">
        <f t="shared" si="48"/>
        <v>0</v>
      </c>
      <c r="I410" s="23"/>
      <c r="J410" s="23"/>
    </row>
    <row r="411" spans="1:10" x14ac:dyDescent="0.25">
      <c r="A411" s="20" t="s">
        <v>424</v>
      </c>
      <c r="B411" s="21" t="s">
        <v>134</v>
      </c>
      <c r="C411" s="29">
        <v>562</v>
      </c>
      <c r="D411" s="29">
        <v>0</v>
      </c>
      <c r="E411" s="29">
        <f t="shared" si="46"/>
        <v>0</v>
      </c>
      <c r="F411" s="29">
        <v>0</v>
      </c>
      <c r="G411" s="29">
        <f t="shared" si="47"/>
        <v>0</v>
      </c>
      <c r="H411" s="29">
        <f t="shared" si="48"/>
        <v>0</v>
      </c>
      <c r="I411" s="23"/>
      <c r="J411" s="23"/>
    </row>
    <row r="412" spans="1:10" x14ac:dyDescent="0.25">
      <c r="A412" s="20" t="s">
        <v>425</v>
      </c>
      <c r="B412" s="21" t="s">
        <v>239</v>
      </c>
      <c r="C412" s="29">
        <v>208</v>
      </c>
      <c r="D412" s="29">
        <v>0</v>
      </c>
      <c r="E412" s="29">
        <f t="shared" si="46"/>
        <v>0</v>
      </c>
      <c r="F412" s="29">
        <v>0</v>
      </c>
      <c r="G412" s="29">
        <f t="shared" si="47"/>
        <v>0</v>
      </c>
      <c r="H412" s="29">
        <f t="shared" si="48"/>
        <v>0</v>
      </c>
      <c r="I412" s="23"/>
      <c r="J412" s="23"/>
    </row>
    <row r="413" spans="1:10" ht="45" x14ac:dyDescent="0.25">
      <c r="A413" s="20" t="s">
        <v>426</v>
      </c>
      <c r="B413" s="21" t="s">
        <v>247</v>
      </c>
      <c r="C413" s="29">
        <v>1</v>
      </c>
      <c r="D413" s="29">
        <v>0</v>
      </c>
      <c r="E413" s="29">
        <f t="shared" si="46"/>
        <v>0</v>
      </c>
      <c r="F413" s="29">
        <v>0</v>
      </c>
      <c r="G413" s="29">
        <f t="shared" si="47"/>
        <v>0</v>
      </c>
      <c r="H413" s="29">
        <f t="shared" si="48"/>
        <v>0</v>
      </c>
      <c r="I413" s="23"/>
      <c r="J413" s="23"/>
    </row>
    <row r="414" spans="1:10" x14ac:dyDescent="0.25">
      <c r="A414" s="18" t="s">
        <v>427</v>
      </c>
      <c r="B414" s="5" t="s">
        <v>10</v>
      </c>
      <c r="C414" s="13"/>
      <c r="D414" s="13"/>
      <c r="E414" s="13">
        <f>SUM(E407:E413)</f>
        <v>0</v>
      </c>
      <c r="F414" s="13"/>
      <c r="G414" s="13">
        <f>SUM(G407:G413)</f>
        <v>0</v>
      </c>
      <c r="H414" s="13">
        <f>SUM(H407:H413)</f>
        <v>0</v>
      </c>
      <c r="I414" s="23"/>
      <c r="J414" s="23"/>
    </row>
    <row r="415" spans="1:10" x14ac:dyDescent="0.25">
      <c r="A415" s="26" t="s">
        <v>428</v>
      </c>
      <c r="B415" s="27" t="s">
        <v>10</v>
      </c>
      <c r="C415" s="28"/>
      <c r="D415" s="28"/>
      <c r="E415" s="28">
        <f>SUM(E339:E403,E405,E407:E413)</f>
        <v>0</v>
      </c>
      <c r="F415" s="28"/>
      <c r="G415" s="28">
        <f>SUM(G339:G403,G405,G407:G413)</f>
        <v>0</v>
      </c>
      <c r="H415" s="28">
        <f>SUM(H339:H403,H405,H407:H413)</f>
        <v>0</v>
      </c>
      <c r="I415" s="23"/>
      <c r="J415" s="23"/>
    </row>
    <row r="416" spans="1:10" x14ac:dyDescent="0.25">
      <c r="A416" s="20" t="s">
        <v>10</v>
      </c>
      <c r="B416" s="21" t="s">
        <v>10</v>
      </c>
      <c r="C416" s="29"/>
      <c r="D416" s="29"/>
      <c r="E416" s="29"/>
      <c r="F416" s="29"/>
      <c r="G416" s="29"/>
      <c r="H416" s="29">
        <f>E416+G416</f>
        <v>0</v>
      </c>
      <c r="I416" s="23"/>
      <c r="J416" s="23"/>
    </row>
    <row r="417" spans="1:10" x14ac:dyDescent="0.25">
      <c r="A417" s="26" t="s">
        <v>429</v>
      </c>
      <c r="B417" s="27" t="s">
        <v>10</v>
      </c>
      <c r="C417" s="28"/>
      <c r="D417" s="28"/>
      <c r="E417" s="28"/>
      <c r="F417" s="28"/>
      <c r="G417" s="28"/>
      <c r="H417" s="28"/>
      <c r="I417" s="23"/>
      <c r="J417" s="23"/>
    </row>
    <row r="418" spans="1:10" x14ac:dyDescent="0.25">
      <c r="A418" s="19" t="s">
        <v>430</v>
      </c>
      <c r="B418" s="14" t="s">
        <v>10</v>
      </c>
      <c r="C418" s="15"/>
      <c r="D418" s="15"/>
      <c r="E418" s="15"/>
      <c r="F418" s="15"/>
      <c r="G418" s="15"/>
      <c r="H418" s="15">
        <f>E418+G418</f>
        <v>0</v>
      </c>
      <c r="I418" s="23"/>
      <c r="J418" s="23"/>
    </row>
    <row r="419" spans="1:10" x14ac:dyDescent="0.25">
      <c r="A419" s="19" t="s">
        <v>431</v>
      </c>
      <c r="B419" s="14" t="s">
        <v>10</v>
      </c>
      <c r="C419" s="15"/>
      <c r="D419" s="15"/>
      <c r="E419" s="15"/>
      <c r="F419" s="15"/>
      <c r="G419" s="15"/>
      <c r="H419" s="15"/>
      <c r="I419" s="23"/>
      <c r="J419" s="23"/>
    </row>
    <row r="420" spans="1:10" x14ac:dyDescent="0.25">
      <c r="A420" s="20" t="s">
        <v>432</v>
      </c>
      <c r="B420" s="21" t="s">
        <v>247</v>
      </c>
      <c r="C420" s="29">
        <v>1</v>
      </c>
      <c r="D420" s="29">
        <v>0</v>
      </c>
      <c r="E420" s="29">
        <f>C420*D420</f>
        <v>0</v>
      </c>
      <c r="F420" s="29">
        <v>0</v>
      </c>
      <c r="G420" s="29">
        <f>C420*F420</f>
        <v>0</v>
      </c>
      <c r="H420" s="29">
        <f>E420+G420</f>
        <v>0</v>
      </c>
      <c r="I420" s="23"/>
      <c r="J420" s="23"/>
    </row>
    <row r="421" spans="1:10" x14ac:dyDescent="0.25">
      <c r="A421" s="19" t="s">
        <v>433</v>
      </c>
      <c r="B421" s="14" t="s">
        <v>10</v>
      </c>
      <c r="C421" s="15"/>
      <c r="D421" s="15"/>
      <c r="E421" s="15"/>
      <c r="F421" s="15"/>
      <c r="G421" s="15"/>
      <c r="H421" s="15"/>
      <c r="I421" s="23"/>
      <c r="J421" s="23"/>
    </row>
    <row r="422" spans="1:10" x14ac:dyDescent="0.25">
      <c r="A422" s="20" t="s">
        <v>434</v>
      </c>
      <c r="B422" s="21" t="s">
        <v>104</v>
      </c>
      <c r="C422" s="29">
        <v>5</v>
      </c>
      <c r="D422" s="29">
        <v>0</v>
      </c>
      <c r="E422" s="29">
        <f>C422*D422</f>
        <v>0</v>
      </c>
      <c r="F422" s="29">
        <v>0</v>
      </c>
      <c r="G422" s="29">
        <f>C422*F422</f>
        <v>0</v>
      </c>
      <c r="H422" s="29">
        <f>E422+G422</f>
        <v>0</v>
      </c>
      <c r="I422" s="23"/>
      <c r="J422" s="23"/>
    </row>
    <row r="423" spans="1:10" x14ac:dyDescent="0.25">
      <c r="A423" s="19" t="s">
        <v>435</v>
      </c>
      <c r="B423" s="14" t="s">
        <v>10</v>
      </c>
      <c r="C423" s="15"/>
      <c r="D423" s="15"/>
      <c r="E423" s="15"/>
      <c r="F423" s="15"/>
      <c r="G423" s="15"/>
      <c r="H423" s="15"/>
      <c r="I423" s="23"/>
      <c r="J423" s="23"/>
    </row>
    <row r="424" spans="1:10" x14ac:dyDescent="0.25">
      <c r="A424" s="20" t="s">
        <v>434</v>
      </c>
      <c r="B424" s="21" t="s">
        <v>104</v>
      </c>
      <c r="C424" s="29">
        <v>5</v>
      </c>
      <c r="D424" s="29">
        <v>0</v>
      </c>
      <c r="E424" s="29">
        <f>C424*D424</f>
        <v>0</v>
      </c>
      <c r="F424" s="29">
        <v>0</v>
      </c>
      <c r="G424" s="29">
        <f>C424*F424</f>
        <v>0</v>
      </c>
      <c r="H424" s="29">
        <f>E424+G424</f>
        <v>0</v>
      </c>
      <c r="I424" s="23"/>
      <c r="J424" s="23"/>
    </row>
    <row r="425" spans="1:10" x14ac:dyDescent="0.25">
      <c r="A425" s="19" t="s">
        <v>436</v>
      </c>
      <c r="B425" s="14" t="s">
        <v>10</v>
      </c>
      <c r="C425" s="15"/>
      <c r="D425" s="15"/>
      <c r="E425" s="15"/>
      <c r="F425" s="15"/>
      <c r="G425" s="15"/>
      <c r="H425" s="15"/>
      <c r="I425" s="23"/>
      <c r="J425" s="23"/>
    </row>
    <row r="426" spans="1:10" x14ac:dyDescent="0.25">
      <c r="A426" s="19" t="s">
        <v>437</v>
      </c>
      <c r="B426" s="14" t="s">
        <v>10</v>
      </c>
      <c r="C426" s="15"/>
      <c r="D426" s="15"/>
      <c r="E426" s="15"/>
      <c r="F426" s="15"/>
      <c r="G426" s="15"/>
      <c r="H426" s="15"/>
      <c r="I426" s="23"/>
      <c r="J426" s="23"/>
    </row>
    <row r="427" spans="1:10" x14ac:dyDescent="0.25">
      <c r="A427" s="20" t="s">
        <v>438</v>
      </c>
      <c r="B427" s="21" t="s">
        <v>134</v>
      </c>
      <c r="C427" s="29">
        <v>2.5</v>
      </c>
      <c r="D427" s="29">
        <v>0</v>
      </c>
      <c r="E427" s="29">
        <f>C427*D427</f>
        <v>0</v>
      </c>
      <c r="F427" s="29">
        <v>0</v>
      </c>
      <c r="G427" s="29">
        <f>C427*F427</f>
        <v>0</v>
      </c>
      <c r="H427" s="29">
        <f>E427+G427</f>
        <v>0</v>
      </c>
      <c r="I427" s="23"/>
      <c r="J427" s="23"/>
    </row>
    <row r="428" spans="1:10" x14ac:dyDescent="0.25">
      <c r="A428" s="26" t="s">
        <v>439</v>
      </c>
      <c r="B428" s="27" t="s">
        <v>10</v>
      </c>
      <c r="C428" s="28"/>
      <c r="D428" s="28"/>
      <c r="E428" s="28">
        <f>SUM(E418:E427)</f>
        <v>0</v>
      </c>
      <c r="F428" s="28"/>
      <c r="G428" s="28">
        <f>SUM(G418:G427)</f>
        <v>0</v>
      </c>
      <c r="H428" s="28">
        <f>SUM(H418:H427)</f>
        <v>0</v>
      </c>
      <c r="I428" s="23"/>
      <c r="J428" s="23"/>
    </row>
    <row r="429" spans="1:10" x14ac:dyDescent="0.25">
      <c r="A429" s="20" t="s">
        <v>10</v>
      </c>
      <c r="B429" s="21" t="s">
        <v>10</v>
      </c>
      <c r="C429" s="29"/>
      <c r="D429" s="29"/>
      <c r="E429" s="29"/>
      <c r="F429" s="29"/>
      <c r="G429" s="29"/>
      <c r="H429" s="29">
        <f>E429+G429</f>
        <v>0</v>
      </c>
      <c r="I429" s="23"/>
      <c r="J429" s="2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5" firstPageNumber="3" fitToHeight="14" orientation="landscape" useFirstPageNumber="1" r:id="rId1"/>
  <headerFooter>
    <oddHeader>&amp;CMŠ Ukrajinská 1530-1531, Ostrava-Poruba
Rekonstrukce elektroinstalace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Položkový soupis</vt:lpstr>
      <vt:lpstr>Parametry!Oblast_tisku</vt:lpstr>
      <vt:lpstr>'Položkový soupis'!Oblast_tisku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</dc:creator>
  <cp:lastModifiedBy>Eva Válová</cp:lastModifiedBy>
  <cp:lastPrinted>2017-12-11T11:07:26Z</cp:lastPrinted>
  <dcterms:created xsi:type="dcterms:W3CDTF">2017-12-11T10:34:52Z</dcterms:created>
  <dcterms:modified xsi:type="dcterms:W3CDTF">2017-12-11T12:05:02Z</dcterms:modified>
</cp:coreProperties>
</file>