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65" windowWidth="15600" windowHeight="8700"/>
  </bookViews>
  <sheets>
    <sheet name="Výkaz výměr" sheetId="1" r:id="rId1"/>
  </sheets>
  <definedNames>
    <definedName name="_xlnm.Print_Area" localSheetId="0">'Výkaz výměr'!$A$2:$J$45</definedName>
  </definedNames>
  <calcPr calcId="145621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J37" i="1" l="1"/>
  <c r="H38" i="1" l="1"/>
  <c r="J35" i="1" l="1"/>
  <c r="H34" i="1"/>
  <c r="J34" i="1" s="1"/>
  <c r="H37" i="1"/>
  <c r="J38" i="1"/>
  <c r="J39" i="1"/>
  <c r="H30" i="1"/>
  <c r="J30" i="1" s="1"/>
  <c r="H31" i="1"/>
  <c r="J31" i="1" s="1"/>
  <c r="H32" i="1"/>
  <c r="J32" i="1" s="1"/>
  <c r="H33" i="1"/>
  <c r="J33" i="1" s="1"/>
  <c r="H29" i="1"/>
  <c r="J29" i="1" s="1"/>
  <c r="F7" i="1"/>
  <c r="H7" i="1" s="1"/>
  <c r="J7" i="1" s="1"/>
  <c r="F18" i="1"/>
  <c r="H18" i="1" s="1"/>
  <c r="J18" i="1" s="1"/>
  <c r="G27" i="1"/>
  <c r="H27" i="1" s="1"/>
  <c r="J27" i="1" s="1"/>
  <c r="F8" i="1"/>
  <c r="H8" i="1" s="1"/>
  <c r="J8" i="1" s="1"/>
  <c r="F9" i="1"/>
  <c r="H9" i="1" s="1"/>
  <c r="J9" i="1" s="1"/>
  <c r="F10" i="1"/>
  <c r="H10" i="1" s="1"/>
  <c r="J10" i="1" s="1"/>
  <c r="F11" i="1"/>
  <c r="H11" i="1" s="1"/>
  <c r="J11" i="1" s="1"/>
  <c r="F12" i="1"/>
  <c r="H12" i="1" s="1"/>
  <c r="J12" i="1" s="1"/>
  <c r="F13" i="1"/>
  <c r="H13" i="1" s="1"/>
  <c r="J13" i="1" s="1"/>
  <c r="F14" i="1"/>
  <c r="H14" i="1" s="1"/>
  <c r="J14" i="1" s="1"/>
  <c r="F15" i="1"/>
  <c r="H15" i="1" s="1"/>
  <c r="J15" i="1" s="1"/>
  <c r="F16" i="1"/>
  <c r="H16" i="1" s="1"/>
  <c r="J16" i="1" s="1"/>
  <c r="F17" i="1"/>
  <c r="H17" i="1" s="1"/>
  <c r="J17" i="1" s="1"/>
  <c r="F19" i="1"/>
  <c r="H19" i="1" s="1"/>
  <c r="J19" i="1" s="1"/>
  <c r="F20" i="1"/>
  <c r="H20" i="1" s="1"/>
  <c r="J20" i="1" s="1"/>
  <c r="F21" i="1"/>
  <c r="H21" i="1" s="1"/>
  <c r="J21" i="1" s="1"/>
  <c r="F22" i="1"/>
  <c r="H22" i="1" s="1"/>
  <c r="J22" i="1" s="1"/>
  <c r="F23" i="1"/>
  <c r="H23" i="1" s="1"/>
  <c r="J23" i="1" s="1"/>
  <c r="F24" i="1"/>
  <c r="H24" i="1" s="1"/>
  <c r="J24" i="1" s="1"/>
  <c r="J25" i="1"/>
  <c r="J26" i="1"/>
  <c r="F27" i="1"/>
  <c r="J41" i="1" l="1"/>
  <c r="J42" i="1" l="1"/>
  <c r="J43" i="1" s="1"/>
  <c r="J45" i="1"/>
</calcChain>
</file>

<file path=xl/sharedStrings.xml><?xml version="1.0" encoding="utf-8"?>
<sst xmlns="http://schemas.openxmlformats.org/spreadsheetml/2006/main" count="123" uniqueCount="75">
  <si>
    <t>plužení chodníků</t>
  </si>
  <si>
    <t>strojový posyp chodníků</t>
  </si>
  <si>
    <t>ruční úklid autobusových zastávek</t>
  </si>
  <si>
    <t>ruční posyp autobusových zastávek</t>
  </si>
  <si>
    <t>ruční  čištění přechodů</t>
  </si>
  <si>
    <t>ruční posyp přechodů</t>
  </si>
  <si>
    <t>odvoz sněhu</t>
  </si>
  <si>
    <t>strojový posyp a plužení chodníků</t>
  </si>
  <si>
    <t>posypová sůl</t>
  </si>
  <si>
    <t>inertní posyp</t>
  </si>
  <si>
    <t>km</t>
  </si>
  <si>
    <t>m2</t>
  </si>
  <si>
    <t>ks</t>
  </si>
  <si>
    <t>hod</t>
  </si>
  <si>
    <t>nakládka (úhrn) sněhu</t>
  </si>
  <si>
    <t>t</t>
  </si>
  <si>
    <t>odstraňování sněhových bariér z kontejnerových stání - mimo vozovku</t>
  </si>
  <si>
    <t>odstraňování sněhových bariér z kontejnerových stání - na vozovce</t>
  </si>
  <si>
    <t>měrná jednotka</t>
  </si>
  <si>
    <t>počet jednotek</t>
  </si>
  <si>
    <t>1.</t>
  </si>
  <si>
    <t>2.</t>
  </si>
  <si>
    <t>3.</t>
  </si>
  <si>
    <t>4.</t>
  </si>
  <si>
    <t>5.</t>
  </si>
  <si>
    <t>6.</t>
  </si>
  <si>
    <t>7.</t>
  </si>
  <si>
    <t>8.</t>
  </si>
  <si>
    <t>sl.2 x sl.3</t>
  </si>
  <si>
    <t>sl.6 x sl.7</t>
  </si>
  <si>
    <t>sazba za mj. bez DPH (Kč)</t>
  </si>
  <si>
    <t>rajonové čištění chodníků</t>
  </si>
  <si>
    <t>Výkaz výměr</t>
  </si>
  <si>
    <t>strojní dočišťování (křižovatky, dle pokynu zad.)</t>
  </si>
  <si>
    <t>Jarní rajonové čištění</t>
  </si>
  <si>
    <t>ruční uvolňování kanalizačních vpustí (sníh,led)</t>
  </si>
  <si>
    <t>DPH                                  1/rok</t>
  </si>
  <si>
    <t>cena celkem s DPH       1/rok</t>
  </si>
  <si>
    <t>Zajištění zimní údržby</t>
  </si>
  <si>
    <t>ruční úklid chodníků a schodišť</t>
  </si>
  <si>
    <t>ruční posyp chodníků a schodišť</t>
  </si>
  <si>
    <t>dispečerská služba včetně provozu dispečerského vozidla</t>
  </si>
  <si>
    <t>Legenda:</t>
  </si>
  <si>
    <t>* Pokud se v textu uvádí chodníky, má se na mysli komunikace IV. třídy</t>
  </si>
  <si>
    <t>* dodavatel vyplní pouze žlutá pole</t>
  </si>
  <si>
    <t>sl.5 x 5 měsíců</t>
  </si>
  <si>
    <t>-</t>
  </si>
  <si>
    <t>poplatek za uložení odpadu na skládku</t>
  </si>
  <si>
    <t>přečišťování komunikací strojní (leden-březen)</t>
  </si>
  <si>
    <t>přečišťování chodníků strojní (leden-březen)</t>
  </si>
  <si>
    <t>Přečišťování</t>
  </si>
  <si>
    <t xml:space="preserve">rajonové čištění komunikací </t>
  </si>
  <si>
    <t>cena celkem bez DPH za 1 rok (Kč)</t>
  </si>
  <si>
    <t>Vysvětlivky k titulům v ceníku:</t>
  </si>
  <si>
    <t xml:space="preserve">Oddíl „zajištění zimní údržby“  </t>
  </si>
  <si>
    <t>Položky 1, 2, 3, 6, 7, 8 se vztahují  pouze k zajištění zimní údržby v rámci výjezdu. Do této položky se účtují skutečně ujeté kilometry každého nasazeného mechanizmu  podle doložených záznamů GPS na katastrálním území MOb Poruba bez přejezdů ze stanovišť na místa plnění.</t>
  </si>
  <si>
    <t xml:space="preserve">Oddíl „přečišťování“  a oddíl „jarní rajonové čištění“  </t>
  </si>
  <si>
    <t>přečišťování chodníků ruční (září-říjen, listopad-prosinec)</t>
  </si>
  <si>
    <t>přečišťování chodníků strojní (září-říjen, listopad-prosinec)</t>
  </si>
  <si>
    <t>přečišťování komunikací ruční (září-říjen, listopad-prosinec)</t>
  </si>
  <si>
    <t>přečišťování komunikací strojní (září-říjen, listopad-prosinec)</t>
  </si>
  <si>
    <t>V položkách  22, 24, 26, 27, 29, 30 je počet jednotek fixní a nevztahuje se k údaji o počtu najetých kilometrů z GPS.</t>
  </si>
  <si>
    <t>* Pokud se v textu uvádí vozovka, má se na mysli komunikace III. třídy a účelové komunikace</t>
  </si>
  <si>
    <t>plužení vozovek</t>
  </si>
  <si>
    <t>strojový posyp vozovek</t>
  </si>
  <si>
    <t>strojový posyp a plužení vozovek</t>
  </si>
  <si>
    <t>koeficient
četnosti na 1 zás. den</t>
  </si>
  <si>
    <t>počet mj. na 1 zás. den</t>
  </si>
  <si>
    <t>počet mj. za 1 rok</t>
  </si>
  <si>
    <t>koeficient
četnosti za rok</t>
  </si>
  <si>
    <t>počet mj. za 1 rok (sl.2 x sl.3)</t>
  </si>
  <si>
    <t>Cena celkem bez DPH   1/rok</t>
  </si>
  <si>
    <t>Cena celkem bez DPH za dobu platnosti smlouvy</t>
  </si>
  <si>
    <t>počet mj. za měs. při 7 zas. dnech v měsíci</t>
  </si>
  <si>
    <t>sl.4 x  7 zásahových 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</si>
</sst>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.0\ _K_č_-;\-* #,##0.0\ _K_č_-;_-* &quot;-&quot;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0" xfId="0" applyNumberFormat="1"/>
    <xf numFmtId="164" fontId="0" fillId="2" borderId="8" xfId="0" applyNumberFormat="1" applyFill="1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164" fontId="2" fillId="0" borderId="13" xfId="0" applyNumberFormat="1" applyFont="1" applyBorder="1"/>
    <xf numFmtId="0" fontId="1" fillId="3" borderId="11" xfId="0" applyFont="1" applyFill="1" applyBorder="1"/>
    <xf numFmtId="0" fontId="0" fillId="0" borderId="0" xfId="0" applyFill="1"/>
    <xf numFmtId="0" fontId="0" fillId="4" borderId="1" xfId="0" applyFill="1" applyBorder="1"/>
    <xf numFmtId="164" fontId="0" fillId="4" borderId="1" xfId="0" applyNumberFormat="1" applyFill="1" applyBorder="1"/>
    <xf numFmtId="164" fontId="0" fillId="4" borderId="6" xfId="0" applyNumberFormat="1" applyFill="1" applyBorder="1"/>
    <xf numFmtId="0" fontId="2" fillId="0" borderId="3" xfId="0" applyFont="1" applyBorder="1" applyAlignment="1">
      <alignment vertical="center" wrapText="1"/>
    </xf>
    <xf numFmtId="0" fontId="0" fillId="0" borderId="2" xfId="0" applyFill="1" applyBorder="1"/>
    <xf numFmtId="164" fontId="0" fillId="0" borderId="10" xfId="0" applyNumberFormat="1" applyFill="1" applyBorder="1"/>
    <xf numFmtId="0" fontId="0" fillId="0" borderId="14" xfId="0" applyBorder="1"/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2" fillId="0" borderId="19" xfId="0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7" xfId="0" applyFont="1" applyBorder="1"/>
    <xf numFmtId="0" fontId="1" fillId="0" borderId="15" xfId="0" applyFont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4" borderId="4" xfId="0" applyFill="1" applyBorder="1"/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/>
    <xf numFmtId="164" fontId="5" fillId="4" borderId="1" xfId="0" applyNumberFormat="1" applyFont="1" applyFill="1" applyBorder="1"/>
    <xf numFmtId="164" fontId="0" fillId="0" borderId="29" xfId="0" applyNumberForma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0" fillId="0" borderId="1" xfId="0" applyNumberFormat="1" applyBorder="1" applyAlignment="1">
      <alignment vertical="center"/>
    </xf>
    <xf numFmtId="43" fontId="0" fillId="0" borderId="1" xfId="0" applyNumberFormat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64" fontId="0" fillId="0" borderId="8" xfId="0" applyNumberFormat="1" applyFill="1" applyBorder="1"/>
    <xf numFmtId="43" fontId="0" fillId="0" borderId="8" xfId="0" applyNumberFormat="1" applyFill="1" applyBorder="1"/>
    <xf numFmtId="164" fontId="0" fillId="0" borderId="9" xfId="0" applyNumberFormat="1" applyFill="1" applyBorder="1"/>
    <xf numFmtId="164" fontId="0" fillId="0" borderId="13" xfId="0" applyNumberFormat="1" applyFill="1" applyBorder="1"/>
    <xf numFmtId="164" fontId="0" fillId="0" borderId="1" xfId="0" applyNumberFormat="1" applyFill="1" applyBorder="1"/>
    <xf numFmtId="43" fontId="0" fillId="0" borderId="1" xfId="0" applyNumberFormat="1" applyFill="1" applyBorder="1"/>
    <xf numFmtId="43" fontId="5" fillId="0" borderId="1" xfId="0" applyNumberFormat="1" applyFont="1" applyFill="1" applyBorder="1"/>
    <xf numFmtId="0" fontId="0" fillId="0" borderId="24" xfId="0" applyFill="1" applyBorder="1" applyAlignment="1">
      <alignment horizontal="right" vertical="center"/>
    </xf>
    <xf numFmtId="0" fontId="0" fillId="0" borderId="17" xfId="0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43" fontId="0" fillId="0" borderId="1" xfId="0" applyNumberFormat="1" applyFill="1" applyBorder="1" applyAlignment="1">
      <alignment horizontal="center"/>
    </xf>
    <xf numFmtId="0" fontId="0" fillId="0" borderId="32" xfId="0" applyFill="1" applyBorder="1" applyAlignment="1">
      <alignment horizontal="right" vertical="center"/>
    </xf>
    <xf numFmtId="164" fontId="0" fillId="0" borderId="6" xfId="0" applyNumberFormat="1" applyFill="1" applyBorder="1"/>
    <xf numFmtId="164" fontId="5" fillId="0" borderId="1" xfId="0" applyNumberFormat="1" applyFont="1" applyFill="1" applyBorder="1"/>
    <xf numFmtId="164" fontId="0" fillId="0" borderId="3" xfId="0" applyNumberForma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43" fontId="5" fillId="0" borderId="4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="90" zoomScaleNormal="90" workbookViewId="0">
      <selection activeCell="J41" sqref="J41"/>
    </sheetView>
  </sheetViews>
  <sheetFormatPr defaultRowHeight="15" x14ac:dyDescent="0.25"/>
  <cols>
    <col min="1" max="1" width="3.28515625" style="40" bestFit="1" customWidth="1"/>
    <col min="2" max="2" width="52.85546875" bestFit="1" customWidth="1"/>
    <col min="3" max="3" width="10" customWidth="1"/>
    <col min="4" max="4" width="14.7109375" bestFit="1" customWidth="1"/>
    <col min="5" max="5" width="10.5703125" customWidth="1"/>
    <col min="6" max="6" width="12.42578125" customWidth="1"/>
    <col min="7" max="7" width="14.85546875" customWidth="1"/>
    <col min="8" max="8" width="17.140625" customWidth="1"/>
    <col min="9" max="9" width="14.140625" customWidth="1"/>
    <col min="10" max="10" width="30.5703125" customWidth="1"/>
  </cols>
  <sheetData>
    <row r="1" spans="1:10" ht="15.75" thickBot="1" x14ac:dyDescent="0.3"/>
    <row r="2" spans="1:10" ht="15.75" thickBot="1" x14ac:dyDescent="0.3">
      <c r="A2" s="41"/>
      <c r="B2" s="106" t="s">
        <v>32</v>
      </c>
      <c r="C2" s="106"/>
      <c r="D2" s="106"/>
      <c r="E2" s="106"/>
      <c r="F2" s="106"/>
      <c r="G2" s="106"/>
      <c r="H2" s="106"/>
      <c r="I2" s="106"/>
      <c r="J2" s="107"/>
    </row>
    <row r="3" spans="1:10" x14ac:dyDescent="0.25">
      <c r="A3" s="42"/>
      <c r="B3" s="26"/>
      <c r="C3" s="38" t="s">
        <v>20</v>
      </c>
      <c r="D3" s="38" t="s">
        <v>21</v>
      </c>
      <c r="E3" s="38" t="s">
        <v>22</v>
      </c>
      <c r="F3" s="38" t="s">
        <v>23</v>
      </c>
      <c r="G3" s="38" t="s">
        <v>24</v>
      </c>
      <c r="H3" s="38" t="s">
        <v>25</v>
      </c>
      <c r="I3" s="38" t="s">
        <v>26</v>
      </c>
      <c r="J3" s="39" t="s">
        <v>27</v>
      </c>
    </row>
    <row r="4" spans="1:10" ht="54.75" customHeight="1" thickBot="1" x14ac:dyDescent="0.3">
      <c r="A4" s="43"/>
      <c r="B4" s="27" t="s">
        <v>38</v>
      </c>
      <c r="C4" s="86" t="s">
        <v>18</v>
      </c>
      <c r="D4" s="23" t="s">
        <v>19</v>
      </c>
      <c r="E4" s="86" t="s">
        <v>66</v>
      </c>
      <c r="F4" s="86" t="s">
        <v>67</v>
      </c>
      <c r="G4" s="86" t="s">
        <v>73</v>
      </c>
      <c r="H4" s="86" t="s">
        <v>68</v>
      </c>
      <c r="I4" s="86" t="s">
        <v>30</v>
      </c>
      <c r="J4" s="87" t="s">
        <v>52</v>
      </c>
    </row>
    <row r="5" spans="1:10" ht="45.75" thickBot="1" x14ac:dyDescent="0.3">
      <c r="A5" s="41"/>
      <c r="B5" s="56"/>
      <c r="C5" s="57"/>
      <c r="D5" s="57"/>
      <c r="E5" s="57"/>
      <c r="F5" s="88" t="s">
        <v>28</v>
      </c>
      <c r="G5" s="89" t="s">
        <v>74</v>
      </c>
      <c r="H5" s="88" t="s">
        <v>45</v>
      </c>
      <c r="I5" s="57"/>
      <c r="J5" s="90" t="s">
        <v>29</v>
      </c>
    </row>
    <row r="6" spans="1:10" x14ac:dyDescent="0.25">
      <c r="A6" s="43"/>
      <c r="B6" s="28"/>
      <c r="C6" s="4"/>
      <c r="D6" s="4"/>
      <c r="E6" s="4"/>
      <c r="F6" s="4"/>
      <c r="G6" s="4"/>
      <c r="H6" s="4"/>
      <c r="I6" s="55"/>
      <c r="J6" s="5"/>
    </row>
    <row r="7" spans="1:10" x14ac:dyDescent="0.25">
      <c r="A7" s="44">
        <v>1</v>
      </c>
      <c r="B7" s="29" t="s">
        <v>63</v>
      </c>
      <c r="C7" s="1" t="s">
        <v>10</v>
      </c>
      <c r="D7" s="72">
        <v>59.7</v>
      </c>
      <c r="E7" s="73">
        <v>4</v>
      </c>
      <c r="F7" s="6">
        <f>D7*E7</f>
        <v>238.8</v>
      </c>
      <c r="G7" s="6">
        <f>F7*7</f>
        <v>1671.6000000000001</v>
      </c>
      <c r="H7" s="6">
        <f>G7*5</f>
        <v>8358</v>
      </c>
      <c r="I7" s="7"/>
      <c r="J7" s="8">
        <f>H7*I7</f>
        <v>0</v>
      </c>
    </row>
    <row r="8" spans="1:10" x14ac:dyDescent="0.25">
      <c r="A8" s="44">
        <v>2</v>
      </c>
      <c r="B8" s="29" t="s">
        <v>64</v>
      </c>
      <c r="C8" s="1" t="s">
        <v>10</v>
      </c>
      <c r="D8" s="72">
        <v>59.7</v>
      </c>
      <c r="E8" s="74">
        <v>2</v>
      </c>
      <c r="F8" s="6">
        <f t="shared" ref="F8:F24" si="0">D8*E8</f>
        <v>119.4</v>
      </c>
      <c r="G8" s="6">
        <f t="shared" ref="G8:G24" si="1">F8*7</f>
        <v>835.80000000000007</v>
      </c>
      <c r="H8" s="6">
        <f t="shared" ref="H8:H22" si="2">G8*5</f>
        <v>4179</v>
      </c>
      <c r="I8" s="7"/>
      <c r="J8" s="8">
        <f t="shared" ref="J8:J24" si="3">H8*I8</f>
        <v>0</v>
      </c>
    </row>
    <row r="9" spans="1:10" x14ac:dyDescent="0.25">
      <c r="A9" s="44">
        <v>3</v>
      </c>
      <c r="B9" s="29" t="s">
        <v>65</v>
      </c>
      <c r="C9" s="1" t="s">
        <v>10</v>
      </c>
      <c r="D9" s="72">
        <v>59.7</v>
      </c>
      <c r="E9" s="74">
        <v>2</v>
      </c>
      <c r="F9" s="6">
        <f t="shared" si="0"/>
        <v>119.4</v>
      </c>
      <c r="G9" s="6">
        <f t="shared" si="1"/>
        <v>835.80000000000007</v>
      </c>
      <c r="H9" s="6">
        <f t="shared" si="2"/>
        <v>4179</v>
      </c>
      <c r="I9" s="7"/>
      <c r="J9" s="8">
        <f t="shared" si="3"/>
        <v>0</v>
      </c>
    </row>
    <row r="10" spans="1:10" x14ac:dyDescent="0.25">
      <c r="A10" s="44">
        <v>4</v>
      </c>
      <c r="B10" s="29" t="s">
        <v>33</v>
      </c>
      <c r="C10" s="1" t="s">
        <v>13</v>
      </c>
      <c r="D10" s="6">
        <v>40</v>
      </c>
      <c r="E10" s="62">
        <v>0.5</v>
      </c>
      <c r="F10" s="6">
        <f t="shared" si="0"/>
        <v>20</v>
      </c>
      <c r="G10" s="6">
        <f t="shared" si="1"/>
        <v>140</v>
      </c>
      <c r="H10" s="6">
        <f t="shared" si="2"/>
        <v>700</v>
      </c>
      <c r="I10" s="7"/>
      <c r="J10" s="8">
        <f t="shared" si="3"/>
        <v>0</v>
      </c>
    </row>
    <row r="11" spans="1:10" x14ac:dyDescent="0.25">
      <c r="A11" s="44">
        <v>5</v>
      </c>
      <c r="B11" s="29" t="s">
        <v>35</v>
      </c>
      <c r="C11" s="1" t="s">
        <v>13</v>
      </c>
      <c r="D11" s="6">
        <v>40</v>
      </c>
      <c r="E11" s="62">
        <v>0.1</v>
      </c>
      <c r="F11" s="6">
        <f t="shared" si="0"/>
        <v>4</v>
      </c>
      <c r="G11" s="6">
        <f t="shared" si="1"/>
        <v>28</v>
      </c>
      <c r="H11" s="6">
        <f t="shared" si="2"/>
        <v>140</v>
      </c>
      <c r="I11" s="7"/>
      <c r="J11" s="8">
        <f t="shared" si="3"/>
        <v>0</v>
      </c>
    </row>
    <row r="12" spans="1:10" x14ac:dyDescent="0.25">
      <c r="A12" s="44">
        <v>6</v>
      </c>
      <c r="B12" s="29" t="s">
        <v>0</v>
      </c>
      <c r="C12" s="1" t="s">
        <v>10</v>
      </c>
      <c r="D12" s="6">
        <v>131</v>
      </c>
      <c r="E12" s="62">
        <v>2</v>
      </c>
      <c r="F12" s="6">
        <f t="shared" si="0"/>
        <v>262</v>
      </c>
      <c r="G12" s="6">
        <f t="shared" si="1"/>
        <v>1834</v>
      </c>
      <c r="H12" s="6">
        <f t="shared" si="2"/>
        <v>9170</v>
      </c>
      <c r="I12" s="7"/>
      <c r="J12" s="8">
        <f t="shared" si="3"/>
        <v>0</v>
      </c>
    </row>
    <row r="13" spans="1:10" x14ac:dyDescent="0.25">
      <c r="A13" s="44">
        <v>7</v>
      </c>
      <c r="B13" s="29" t="s">
        <v>1</v>
      </c>
      <c r="C13" s="1" t="s">
        <v>10</v>
      </c>
      <c r="D13" s="6">
        <v>131</v>
      </c>
      <c r="E13" s="62">
        <v>1</v>
      </c>
      <c r="F13" s="6">
        <f t="shared" si="0"/>
        <v>131</v>
      </c>
      <c r="G13" s="6">
        <f t="shared" si="1"/>
        <v>917</v>
      </c>
      <c r="H13" s="6">
        <f t="shared" si="2"/>
        <v>4585</v>
      </c>
      <c r="I13" s="7"/>
      <c r="J13" s="8">
        <f t="shared" si="3"/>
        <v>0</v>
      </c>
    </row>
    <row r="14" spans="1:10" x14ac:dyDescent="0.25">
      <c r="A14" s="44">
        <v>8</v>
      </c>
      <c r="B14" s="29" t="s">
        <v>7</v>
      </c>
      <c r="C14" s="1" t="s">
        <v>10</v>
      </c>
      <c r="D14" s="59">
        <v>131</v>
      </c>
      <c r="E14" s="62">
        <v>0.5</v>
      </c>
      <c r="F14" s="6">
        <f t="shared" si="0"/>
        <v>65.5</v>
      </c>
      <c r="G14" s="6">
        <f t="shared" si="1"/>
        <v>458.5</v>
      </c>
      <c r="H14" s="6">
        <f t="shared" si="2"/>
        <v>2292.5</v>
      </c>
      <c r="I14" s="7"/>
      <c r="J14" s="8">
        <f t="shared" si="3"/>
        <v>0</v>
      </c>
    </row>
    <row r="15" spans="1:10" x14ac:dyDescent="0.25">
      <c r="A15" s="44">
        <v>9</v>
      </c>
      <c r="B15" s="30" t="s">
        <v>39</v>
      </c>
      <c r="C15" s="20" t="s">
        <v>11</v>
      </c>
      <c r="D15" s="60">
        <v>2100</v>
      </c>
      <c r="E15" s="63">
        <v>1</v>
      </c>
      <c r="F15" s="21">
        <f t="shared" si="0"/>
        <v>2100</v>
      </c>
      <c r="G15" s="6">
        <f t="shared" si="1"/>
        <v>14700</v>
      </c>
      <c r="H15" s="21">
        <f t="shared" si="2"/>
        <v>73500</v>
      </c>
      <c r="I15" s="7"/>
      <c r="J15" s="22">
        <f t="shared" si="3"/>
        <v>0</v>
      </c>
    </row>
    <row r="16" spans="1:10" x14ac:dyDescent="0.25">
      <c r="A16" s="44">
        <v>10</v>
      </c>
      <c r="B16" s="30" t="s">
        <v>40</v>
      </c>
      <c r="C16" s="20" t="s">
        <v>11</v>
      </c>
      <c r="D16" s="60">
        <v>2100</v>
      </c>
      <c r="E16" s="63">
        <v>1</v>
      </c>
      <c r="F16" s="21">
        <f t="shared" si="0"/>
        <v>2100</v>
      </c>
      <c r="G16" s="6">
        <f t="shared" si="1"/>
        <v>14700</v>
      </c>
      <c r="H16" s="21">
        <f t="shared" si="2"/>
        <v>73500</v>
      </c>
      <c r="I16" s="7"/>
      <c r="J16" s="22">
        <f t="shared" si="3"/>
        <v>0</v>
      </c>
    </row>
    <row r="17" spans="1:10" x14ac:dyDescent="0.25">
      <c r="A17" s="44">
        <v>11</v>
      </c>
      <c r="B17" s="29" t="s">
        <v>2</v>
      </c>
      <c r="C17" s="1" t="s">
        <v>12</v>
      </c>
      <c r="D17" s="59">
        <v>86</v>
      </c>
      <c r="E17" s="62">
        <v>1.5</v>
      </c>
      <c r="F17" s="6">
        <f t="shared" si="0"/>
        <v>129</v>
      </c>
      <c r="G17" s="6">
        <f t="shared" si="1"/>
        <v>903</v>
      </c>
      <c r="H17" s="6">
        <f t="shared" si="2"/>
        <v>4515</v>
      </c>
      <c r="I17" s="7"/>
      <c r="J17" s="8">
        <f t="shared" si="3"/>
        <v>0</v>
      </c>
    </row>
    <row r="18" spans="1:10" x14ac:dyDescent="0.25">
      <c r="A18" s="44">
        <v>12</v>
      </c>
      <c r="B18" s="29" t="s">
        <v>3</v>
      </c>
      <c r="C18" s="1" t="s">
        <v>12</v>
      </c>
      <c r="D18" s="6">
        <v>86</v>
      </c>
      <c r="E18" s="62">
        <v>1</v>
      </c>
      <c r="F18" s="6">
        <f>D18*E18</f>
        <v>86</v>
      </c>
      <c r="G18" s="6">
        <f t="shared" si="1"/>
        <v>602</v>
      </c>
      <c r="H18" s="6">
        <f t="shared" si="2"/>
        <v>3010</v>
      </c>
      <c r="I18" s="7"/>
      <c r="J18" s="8">
        <f t="shared" si="3"/>
        <v>0</v>
      </c>
    </row>
    <row r="19" spans="1:10" x14ac:dyDescent="0.25">
      <c r="A19" s="44">
        <v>13</v>
      </c>
      <c r="B19" s="29" t="s">
        <v>4</v>
      </c>
      <c r="C19" s="1" t="s">
        <v>12</v>
      </c>
      <c r="D19" s="6">
        <v>200</v>
      </c>
      <c r="E19" s="62">
        <v>1.5</v>
      </c>
      <c r="F19" s="6">
        <f t="shared" si="0"/>
        <v>300</v>
      </c>
      <c r="G19" s="6">
        <f t="shared" si="1"/>
        <v>2100</v>
      </c>
      <c r="H19" s="6">
        <f t="shared" si="2"/>
        <v>10500</v>
      </c>
      <c r="I19" s="7"/>
      <c r="J19" s="8">
        <f t="shared" si="3"/>
        <v>0</v>
      </c>
    </row>
    <row r="20" spans="1:10" x14ac:dyDescent="0.25">
      <c r="A20" s="44">
        <v>14</v>
      </c>
      <c r="B20" s="29" t="s">
        <v>5</v>
      </c>
      <c r="C20" s="1" t="s">
        <v>12</v>
      </c>
      <c r="D20" s="6">
        <v>200</v>
      </c>
      <c r="E20" s="62">
        <v>1</v>
      </c>
      <c r="F20" s="6">
        <f t="shared" si="0"/>
        <v>200</v>
      </c>
      <c r="G20" s="6">
        <f t="shared" si="1"/>
        <v>1400</v>
      </c>
      <c r="H20" s="6">
        <f t="shared" si="2"/>
        <v>7000</v>
      </c>
      <c r="I20" s="7"/>
      <c r="J20" s="8">
        <f t="shared" si="3"/>
        <v>0</v>
      </c>
    </row>
    <row r="21" spans="1:10" ht="30.75" customHeight="1" x14ac:dyDescent="0.25">
      <c r="A21" s="44">
        <v>15</v>
      </c>
      <c r="B21" s="50" t="s">
        <v>16</v>
      </c>
      <c r="C21" s="51" t="s">
        <v>12</v>
      </c>
      <c r="D21" s="52">
        <v>100</v>
      </c>
      <c r="E21" s="64">
        <v>1</v>
      </c>
      <c r="F21" s="52">
        <f t="shared" si="0"/>
        <v>100</v>
      </c>
      <c r="G21" s="52">
        <f t="shared" si="1"/>
        <v>700</v>
      </c>
      <c r="H21" s="52">
        <f t="shared" si="2"/>
        <v>3500</v>
      </c>
      <c r="I21" s="53"/>
      <c r="J21" s="54">
        <f t="shared" si="3"/>
        <v>0</v>
      </c>
    </row>
    <row r="22" spans="1:10" ht="30" x14ac:dyDescent="0.25">
      <c r="A22" s="44">
        <v>16</v>
      </c>
      <c r="B22" s="50" t="s">
        <v>17</v>
      </c>
      <c r="C22" s="51" t="s">
        <v>12</v>
      </c>
      <c r="D22" s="52">
        <v>450</v>
      </c>
      <c r="E22" s="64">
        <v>1</v>
      </c>
      <c r="F22" s="52">
        <f t="shared" si="0"/>
        <v>450</v>
      </c>
      <c r="G22" s="52">
        <f t="shared" si="1"/>
        <v>3150</v>
      </c>
      <c r="H22" s="52">
        <f t="shared" si="2"/>
        <v>15750</v>
      </c>
      <c r="I22" s="53"/>
      <c r="J22" s="54">
        <f t="shared" si="3"/>
        <v>0</v>
      </c>
    </row>
    <row r="23" spans="1:10" x14ac:dyDescent="0.25">
      <c r="A23" s="44">
        <v>17</v>
      </c>
      <c r="B23" s="29" t="s">
        <v>14</v>
      </c>
      <c r="C23" s="1" t="s">
        <v>13</v>
      </c>
      <c r="D23" s="6">
        <v>8</v>
      </c>
      <c r="E23" s="62">
        <v>1</v>
      </c>
      <c r="F23" s="6">
        <f t="shared" si="0"/>
        <v>8</v>
      </c>
      <c r="G23" s="6">
        <f t="shared" si="1"/>
        <v>56</v>
      </c>
      <c r="H23" s="6">
        <f>G23*5</f>
        <v>280</v>
      </c>
      <c r="I23" s="7"/>
      <c r="J23" s="8">
        <f t="shared" si="3"/>
        <v>0</v>
      </c>
    </row>
    <row r="24" spans="1:10" x14ac:dyDescent="0.25">
      <c r="A24" s="44">
        <v>18</v>
      </c>
      <c r="B24" s="29" t="s">
        <v>6</v>
      </c>
      <c r="C24" s="1" t="s">
        <v>13</v>
      </c>
      <c r="D24" s="6">
        <v>8</v>
      </c>
      <c r="E24" s="62">
        <v>0.25</v>
      </c>
      <c r="F24" s="6">
        <f t="shared" si="0"/>
        <v>2</v>
      </c>
      <c r="G24" s="6">
        <f t="shared" si="1"/>
        <v>14</v>
      </c>
      <c r="H24" s="6">
        <f>G24*5</f>
        <v>70</v>
      </c>
      <c r="I24" s="7"/>
      <c r="J24" s="8">
        <f t="shared" si="3"/>
        <v>0</v>
      </c>
    </row>
    <row r="25" spans="1:10" x14ac:dyDescent="0.25">
      <c r="A25" s="44">
        <v>19</v>
      </c>
      <c r="B25" s="29" t="s">
        <v>8</v>
      </c>
      <c r="C25" s="1" t="s">
        <v>15</v>
      </c>
      <c r="D25" s="58">
        <v>0</v>
      </c>
      <c r="E25" s="65" t="s">
        <v>46</v>
      </c>
      <c r="F25" s="58" t="s">
        <v>46</v>
      </c>
      <c r="G25" s="58" t="s">
        <v>46</v>
      </c>
      <c r="H25" s="6">
        <v>1000</v>
      </c>
      <c r="I25" s="7"/>
      <c r="J25" s="8">
        <f>H25*I25</f>
        <v>0</v>
      </c>
    </row>
    <row r="26" spans="1:10" x14ac:dyDescent="0.25">
      <c r="A26" s="44">
        <v>20</v>
      </c>
      <c r="B26" s="29" t="s">
        <v>9</v>
      </c>
      <c r="C26" s="1" t="s">
        <v>15</v>
      </c>
      <c r="D26" s="58">
        <v>0</v>
      </c>
      <c r="E26" s="65" t="s">
        <v>46</v>
      </c>
      <c r="F26" s="58" t="s">
        <v>46</v>
      </c>
      <c r="G26" s="58" t="s">
        <v>46</v>
      </c>
      <c r="H26" s="6">
        <v>70</v>
      </c>
      <c r="I26" s="7"/>
      <c r="J26" s="8">
        <f>H26*I26</f>
        <v>0</v>
      </c>
    </row>
    <row r="27" spans="1:10" s="19" customFormat="1" ht="15.75" thickBot="1" x14ac:dyDescent="0.3">
      <c r="A27" s="44">
        <v>21</v>
      </c>
      <c r="B27" s="66" t="s">
        <v>41</v>
      </c>
      <c r="C27" s="67" t="s">
        <v>13</v>
      </c>
      <c r="D27" s="83">
        <v>24</v>
      </c>
      <c r="E27" s="69">
        <v>1</v>
      </c>
      <c r="F27" s="68">
        <f>D27*E27</f>
        <v>24</v>
      </c>
      <c r="G27" s="68">
        <f>D27*30</f>
        <v>720</v>
      </c>
      <c r="H27" s="68">
        <f>G27*5</f>
        <v>3600</v>
      </c>
      <c r="I27" s="11"/>
      <c r="J27" s="70">
        <f>H27*I27</f>
        <v>0</v>
      </c>
    </row>
    <row r="28" spans="1:10" s="19" customFormat="1" ht="50.25" customHeight="1" thickBot="1" x14ac:dyDescent="0.3">
      <c r="A28" s="46"/>
      <c r="B28" s="31" t="s">
        <v>50</v>
      </c>
      <c r="C28" s="102" t="s">
        <v>18</v>
      </c>
      <c r="D28" s="91" t="s">
        <v>19</v>
      </c>
      <c r="E28" s="92" t="s">
        <v>69</v>
      </c>
      <c r="F28" s="71"/>
      <c r="G28" s="71"/>
      <c r="H28" s="93" t="s">
        <v>70</v>
      </c>
      <c r="I28" s="93" t="s">
        <v>30</v>
      </c>
      <c r="J28" s="94" t="s">
        <v>52</v>
      </c>
    </row>
    <row r="29" spans="1:10" s="40" customFormat="1" ht="30" x14ac:dyDescent="0.25">
      <c r="A29" s="80">
        <v>22</v>
      </c>
      <c r="B29" s="95" t="s">
        <v>60</v>
      </c>
      <c r="C29" s="96" t="s">
        <v>10</v>
      </c>
      <c r="D29" s="97">
        <v>81.599999999999994</v>
      </c>
      <c r="E29" s="98">
        <v>3</v>
      </c>
      <c r="F29" s="99"/>
      <c r="G29" s="99"/>
      <c r="H29" s="99">
        <f t="shared" ref="H29:H34" si="4">D29*E29</f>
        <v>244.79999999999998</v>
      </c>
      <c r="I29" s="100"/>
      <c r="J29" s="101">
        <f t="shared" ref="J29:J39" si="5">H29*I29</f>
        <v>0</v>
      </c>
    </row>
    <row r="30" spans="1:10" x14ac:dyDescent="0.25">
      <c r="A30" s="75">
        <v>23</v>
      </c>
      <c r="B30" s="76" t="s">
        <v>59</v>
      </c>
      <c r="C30" s="77" t="s">
        <v>13</v>
      </c>
      <c r="D30" s="82">
        <v>800</v>
      </c>
      <c r="E30" s="74">
        <v>3</v>
      </c>
      <c r="F30" s="72"/>
      <c r="G30" s="72"/>
      <c r="H30" s="72">
        <f t="shared" si="4"/>
        <v>2400</v>
      </c>
      <c r="I30" s="7"/>
      <c r="J30" s="81">
        <f t="shared" si="5"/>
        <v>0</v>
      </c>
    </row>
    <row r="31" spans="1:10" x14ac:dyDescent="0.25">
      <c r="A31" s="80">
        <v>24</v>
      </c>
      <c r="B31" s="76" t="s">
        <v>58</v>
      </c>
      <c r="C31" s="77" t="s">
        <v>10</v>
      </c>
      <c r="D31" s="82">
        <v>172</v>
      </c>
      <c r="E31" s="74">
        <v>3</v>
      </c>
      <c r="F31" s="72"/>
      <c r="G31" s="72"/>
      <c r="H31" s="72">
        <f t="shared" si="4"/>
        <v>516</v>
      </c>
      <c r="I31" s="7"/>
      <c r="J31" s="81">
        <f t="shared" si="5"/>
        <v>0</v>
      </c>
    </row>
    <row r="32" spans="1:10" x14ac:dyDescent="0.25">
      <c r="A32" s="75">
        <v>25</v>
      </c>
      <c r="B32" s="76" t="s">
        <v>57</v>
      </c>
      <c r="C32" s="77" t="s">
        <v>13</v>
      </c>
      <c r="D32" s="82">
        <v>1700</v>
      </c>
      <c r="E32" s="74">
        <v>3</v>
      </c>
      <c r="F32" s="72"/>
      <c r="G32" s="72"/>
      <c r="H32" s="72">
        <f t="shared" si="4"/>
        <v>5100</v>
      </c>
      <c r="I32" s="7"/>
      <c r="J32" s="81">
        <f t="shared" si="5"/>
        <v>0</v>
      </c>
    </row>
    <row r="33" spans="1:10" x14ac:dyDescent="0.25">
      <c r="A33" s="80">
        <v>26</v>
      </c>
      <c r="B33" s="76" t="s">
        <v>48</v>
      </c>
      <c r="C33" s="77" t="s">
        <v>10</v>
      </c>
      <c r="D33" s="82">
        <v>59.7</v>
      </c>
      <c r="E33" s="74">
        <v>3</v>
      </c>
      <c r="F33" s="72"/>
      <c r="G33" s="72"/>
      <c r="H33" s="72">
        <f t="shared" si="4"/>
        <v>179.10000000000002</v>
      </c>
      <c r="I33" s="7"/>
      <c r="J33" s="81">
        <f t="shared" si="5"/>
        <v>0</v>
      </c>
    </row>
    <row r="34" spans="1:10" x14ac:dyDescent="0.25">
      <c r="A34" s="75">
        <v>27</v>
      </c>
      <c r="B34" s="76" t="s">
        <v>49</v>
      </c>
      <c r="C34" s="77" t="s">
        <v>10</v>
      </c>
      <c r="D34" s="58">
        <v>131</v>
      </c>
      <c r="E34" s="79">
        <v>3</v>
      </c>
      <c r="F34" s="78"/>
      <c r="G34" s="78"/>
      <c r="H34" s="72">
        <f t="shared" si="4"/>
        <v>393</v>
      </c>
      <c r="I34" s="7"/>
      <c r="J34" s="8">
        <f t="shared" si="5"/>
        <v>0</v>
      </c>
    </row>
    <row r="35" spans="1:10" ht="15.75" thickBot="1" x14ac:dyDescent="0.3">
      <c r="A35" s="80">
        <v>28</v>
      </c>
      <c r="B35" s="76" t="s">
        <v>47</v>
      </c>
      <c r="C35" s="77" t="s">
        <v>15</v>
      </c>
      <c r="D35" s="58">
        <v>0</v>
      </c>
      <c r="E35" s="79" t="s">
        <v>46</v>
      </c>
      <c r="F35" s="78" t="s">
        <v>46</v>
      </c>
      <c r="G35" s="78" t="s">
        <v>46</v>
      </c>
      <c r="H35" s="72">
        <v>1200</v>
      </c>
      <c r="I35" s="7"/>
      <c r="J35" s="8">
        <f>H35*I35</f>
        <v>0</v>
      </c>
    </row>
    <row r="36" spans="1:10" ht="50.25" customHeight="1" thickBot="1" x14ac:dyDescent="0.3">
      <c r="A36" s="46"/>
      <c r="B36" s="31" t="s">
        <v>34</v>
      </c>
      <c r="C36" s="93" t="s">
        <v>18</v>
      </c>
      <c r="D36" s="103" t="s">
        <v>19</v>
      </c>
      <c r="E36" s="92" t="s">
        <v>69</v>
      </c>
      <c r="F36" s="17"/>
      <c r="G36" s="17"/>
      <c r="H36" s="93" t="s">
        <v>70</v>
      </c>
      <c r="I36" s="93" t="s">
        <v>30</v>
      </c>
      <c r="J36" s="94" t="s">
        <v>52</v>
      </c>
    </row>
    <row r="37" spans="1:10" x14ac:dyDescent="0.25">
      <c r="A37" s="45">
        <v>29</v>
      </c>
      <c r="B37" s="26" t="s">
        <v>51</v>
      </c>
      <c r="C37" s="2" t="s">
        <v>10</v>
      </c>
      <c r="D37" s="12">
        <v>81.599999999999994</v>
      </c>
      <c r="E37" s="12">
        <v>1</v>
      </c>
      <c r="F37" s="12"/>
      <c r="G37" s="12"/>
      <c r="H37" s="61">
        <f>D37*E37</f>
        <v>81.599999999999994</v>
      </c>
      <c r="I37" s="13"/>
      <c r="J37" s="14">
        <f>H37*I37</f>
        <v>0</v>
      </c>
    </row>
    <row r="38" spans="1:10" x14ac:dyDescent="0.25">
      <c r="A38" s="44">
        <v>30</v>
      </c>
      <c r="B38" s="29" t="s">
        <v>31</v>
      </c>
      <c r="C38" s="1" t="s">
        <v>10</v>
      </c>
      <c r="D38" s="6">
        <v>172</v>
      </c>
      <c r="E38" s="6">
        <v>1</v>
      </c>
      <c r="F38" s="6"/>
      <c r="G38" s="6"/>
      <c r="H38" s="6">
        <f>D38*E38</f>
        <v>172</v>
      </c>
      <c r="I38" s="7"/>
      <c r="J38" s="8">
        <f t="shared" si="5"/>
        <v>0</v>
      </c>
    </row>
    <row r="39" spans="1:10" ht="15.75" thickBot="1" x14ac:dyDescent="0.3">
      <c r="A39" s="44">
        <v>31</v>
      </c>
      <c r="B39" s="29" t="s">
        <v>47</v>
      </c>
      <c r="C39" s="1" t="s">
        <v>15</v>
      </c>
      <c r="D39" s="58">
        <v>0</v>
      </c>
      <c r="E39" s="79" t="s">
        <v>46</v>
      </c>
      <c r="F39" s="78" t="s">
        <v>46</v>
      </c>
      <c r="G39" s="78" t="s">
        <v>46</v>
      </c>
      <c r="H39" s="72">
        <v>1200</v>
      </c>
      <c r="I39" s="7"/>
      <c r="J39" s="8">
        <f t="shared" si="5"/>
        <v>0</v>
      </c>
    </row>
    <row r="40" spans="1:10" ht="15.75" thickBot="1" x14ac:dyDescent="0.3">
      <c r="A40" s="41"/>
      <c r="B40" s="15"/>
      <c r="C40" s="15"/>
      <c r="D40" s="15"/>
      <c r="E40" s="15"/>
      <c r="F40" s="15"/>
      <c r="G40" s="15"/>
      <c r="H40" s="15"/>
      <c r="I40" s="15"/>
      <c r="J40" s="16"/>
    </row>
    <row r="41" spans="1:10" ht="15.75" thickBot="1" x14ac:dyDescent="0.3">
      <c r="A41" s="47"/>
      <c r="B41" s="32" t="s">
        <v>71</v>
      </c>
      <c r="C41" s="24"/>
      <c r="D41" s="24"/>
      <c r="E41" s="24"/>
      <c r="F41" s="24"/>
      <c r="G41" s="24"/>
      <c r="H41" s="24"/>
      <c r="I41" s="24"/>
      <c r="J41" s="25">
        <f>SUM(J7:J27,J29:J35,J37:J39)</f>
        <v>0</v>
      </c>
    </row>
    <row r="42" spans="1:10" ht="15.75" hidden="1" thickBot="1" x14ac:dyDescent="0.3">
      <c r="A42" s="48"/>
      <c r="B42" s="33" t="s">
        <v>36</v>
      </c>
      <c r="C42" s="1"/>
      <c r="D42" s="1"/>
      <c r="E42" s="1"/>
      <c r="F42" s="1"/>
      <c r="G42" s="1"/>
      <c r="H42" s="1"/>
      <c r="I42" s="1"/>
      <c r="J42" s="8">
        <f>J41*21%</f>
        <v>0</v>
      </c>
    </row>
    <row r="43" spans="1:10" ht="15.75" hidden="1" thickBot="1" x14ac:dyDescent="0.3">
      <c r="A43" s="48"/>
      <c r="B43" s="34" t="s">
        <v>37</v>
      </c>
      <c r="C43" s="3"/>
      <c r="D43" s="3"/>
      <c r="E43" s="3"/>
      <c r="F43" s="3"/>
      <c r="G43" s="3"/>
      <c r="H43" s="3"/>
      <c r="I43" s="3"/>
      <c r="J43" s="9">
        <f>J41+J42</f>
        <v>0</v>
      </c>
    </row>
    <row r="44" spans="1:10" ht="15.75" hidden="1" thickBot="1" x14ac:dyDescent="0.3">
      <c r="A44" s="48"/>
      <c r="J44" s="10"/>
    </row>
    <row r="45" spans="1:10" ht="27.75" customHeight="1" thickBot="1" x14ac:dyDescent="0.3">
      <c r="A45" s="49"/>
      <c r="B45" s="104" t="s">
        <v>72</v>
      </c>
      <c r="C45" s="18"/>
      <c r="D45" s="18"/>
      <c r="E45" s="18"/>
      <c r="F45" s="18"/>
      <c r="G45" s="18"/>
      <c r="H45" s="18"/>
      <c r="I45" s="18"/>
      <c r="J45" s="105">
        <f>J41*4</f>
        <v>0</v>
      </c>
    </row>
    <row r="47" spans="1:10" x14ac:dyDescent="0.25">
      <c r="B47" s="85" t="s">
        <v>53</v>
      </c>
      <c r="C47" s="36"/>
      <c r="D47" s="36"/>
      <c r="E47" s="36"/>
      <c r="F47" s="36"/>
      <c r="G47" s="36"/>
      <c r="H47" s="36"/>
      <c r="I47" s="36"/>
      <c r="J47" s="36"/>
    </row>
    <row r="48" spans="1:10" x14ac:dyDescent="0.25">
      <c r="B48" s="85"/>
      <c r="C48" s="36"/>
      <c r="D48" s="36"/>
      <c r="E48" s="36"/>
      <c r="F48" s="36"/>
      <c r="G48" s="36"/>
      <c r="H48" s="36"/>
      <c r="I48" s="36"/>
      <c r="J48" s="36"/>
    </row>
    <row r="49" spans="2:10" x14ac:dyDescent="0.25">
      <c r="B49" s="85" t="s">
        <v>54</v>
      </c>
      <c r="C49" s="36"/>
      <c r="D49" s="36"/>
      <c r="E49" s="36"/>
      <c r="F49" s="36"/>
      <c r="G49" s="36"/>
      <c r="H49" s="36"/>
      <c r="I49" s="36"/>
      <c r="J49" s="36"/>
    </row>
    <row r="50" spans="2:10" ht="32.25" customHeight="1" x14ac:dyDescent="0.25">
      <c r="B50" s="108" t="s">
        <v>55</v>
      </c>
      <c r="C50" s="109"/>
      <c r="D50" s="109"/>
      <c r="E50" s="109"/>
      <c r="F50" s="109"/>
      <c r="G50" s="109"/>
      <c r="H50" s="109"/>
      <c r="I50" s="109"/>
      <c r="J50" s="109"/>
    </row>
    <row r="51" spans="2:10" x14ac:dyDescent="0.25">
      <c r="B51" s="85"/>
      <c r="C51" s="36"/>
      <c r="D51" s="36"/>
      <c r="E51" s="36"/>
      <c r="F51" s="36"/>
      <c r="G51" s="36"/>
      <c r="H51" s="36"/>
      <c r="I51" s="36"/>
      <c r="J51" s="36"/>
    </row>
    <row r="52" spans="2:10" x14ac:dyDescent="0.25">
      <c r="B52" s="85" t="s">
        <v>56</v>
      </c>
      <c r="C52" s="36"/>
      <c r="D52" s="36"/>
      <c r="E52" s="36"/>
      <c r="F52" s="36"/>
      <c r="G52" s="36"/>
      <c r="H52" s="36"/>
      <c r="I52" s="36"/>
      <c r="J52" s="36"/>
    </row>
    <row r="53" spans="2:10" x14ac:dyDescent="0.25">
      <c r="B53" s="85" t="s">
        <v>61</v>
      </c>
      <c r="C53" s="36"/>
      <c r="D53" s="36"/>
      <c r="E53" s="36"/>
      <c r="F53" s="36"/>
      <c r="G53" s="36"/>
      <c r="H53" s="36"/>
      <c r="I53" s="36"/>
      <c r="J53" s="36"/>
    </row>
    <row r="54" spans="2:10" ht="15.75" x14ac:dyDescent="0.25">
      <c r="B54" s="84"/>
    </row>
    <row r="55" spans="2:10" x14ac:dyDescent="0.25">
      <c r="B55" s="35" t="s">
        <v>42</v>
      </c>
    </row>
    <row r="56" spans="2:10" x14ac:dyDescent="0.25">
      <c r="B56" s="36" t="s">
        <v>62</v>
      </c>
    </row>
    <row r="57" spans="2:10" x14ac:dyDescent="0.25">
      <c r="B57" s="36" t="s">
        <v>43</v>
      </c>
    </row>
    <row r="58" spans="2:10" x14ac:dyDescent="0.25">
      <c r="B58" s="37" t="s">
        <v>44</v>
      </c>
    </row>
  </sheetData>
  <mergeCells count="2">
    <mergeCell ref="B2:J2"/>
    <mergeCell ref="B50:J50"/>
  </mergeCells>
  <phoneticPr fontId="0" type="noConversion"/>
  <printOptions horizontalCentered="1"/>
  <pageMargins left="0.25" right="0.25" top="0.75" bottom="0.75" header="0.3" footer="0.3"/>
  <pageSetup paperSize="9" scale="61" orientation="landscape" r:id="rId1"/>
  <headerFooter>
    <oddHeader>&amp;RPříloha č. 3.1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 výměr</vt:lpstr>
      <vt:lpstr>'Výkaz výměr'!Oblast_tisku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GrygarJ</dc:creator>
  <cp:lastModifiedBy>Michal Larys</cp:lastModifiedBy>
  <cp:lastPrinted>2017-02-13T07:13:25Z</cp:lastPrinted>
  <dcterms:created xsi:type="dcterms:W3CDTF">2013-01-22T15:11:58Z</dcterms:created>
  <dcterms:modified xsi:type="dcterms:W3CDTF">2017-06-19T05:59:16Z</dcterms:modified>
</cp:coreProperties>
</file>