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65" windowWidth="15600" windowHeight="8700"/>
  </bookViews>
  <sheets>
    <sheet name="Výkaz výměr" sheetId="1" r:id="rId1"/>
  </sheets>
  <definedNames>
    <definedName name="_xlnm.Print_Area" localSheetId="0">'Výkaz výměr'!$A$2:$J$52</definedName>
  </definedNames>
  <calcPr calcId="114210"/>
</workbook>
</file>

<file path=xl/calcChain.xml><?xml version="1.0" encoding="utf-8"?>
<calcChain xmlns="http://schemas.openxmlformats.org/spreadsheetml/2006/main">
  <c r="H31" i="1"/>
  <c r="J31"/>
  <c r="H32"/>
  <c r="J32"/>
  <c r="H33"/>
  <c r="J33"/>
  <c r="H34"/>
  <c r="J34"/>
  <c r="H35"/>
  <c r="J35"/>
  <c r="H30"/>
  <c r="H38"/>
  <c r="H39"/>
  <c r="H40"/>
  <c r="H37"/>
  <c r="F7"/>
  <c r="G7"/>
  <c r="H7"/>
  <c r="J7"/>
  <c r="F18"/>
  <c r="G18"/>
  <c r="G28"/>
  <c r="H28"/>
  <c r="J28"/>
  <c r="F8"/>
  <c r="G8"/>
  <c r="H8"/>
  <c r="J8"/>
  <c r="F9"/>
  <c r="G9"/>
  <c r="H9"/>
  <c r="J9"/>
  <c r="F10"/>
  <c r="G10"/>
  <c r="H10"/>
  <c r="J10"/>
  <c r="F11"/>
  <c r="G11"/>
  <c r="H11"/>
  <c r="J11"/>
  <c r="F12"/>
  <c r="G12"/>
  <c r="H12"/>
  <c r="J12"/>
  <c r="F13"/>
  <c r="G13"/>
  <c r="H13"/>
  <c r="J13"/>
  <c r="F14"/>
  <c r="G14"/>
  <c r="H14"/>
  <c r="J14"/>
  <c r="F15"/>
  <c r="G15"/>
  <c r="H15"/>
  <c r="J15"/>
  <c r="F16"/>
  <c r="G16"/>
  <c r="H16"/>
  <c r="J16"/>
  <c r="F17"/>
  <c r="G17"/>
  <c r="H17"/>
  <c r="J17"/>
  <c r="H18"/>
  <c r="J18"/>
  <c r="F19"/>
  <c r="G19"/>
  <c r="H19"/>
  <c r="J19"/>
  <c r="F20"/>
  <c r="G20"/>
  <c r="H20"/>
  <c r="J20"/>
  <c r="F21"/>
  <c r="G21"/>
  <c r="H21"/>
  <c r="J21"/>
  <c r="F22"/>
  <c r="G22"/>
  <c r="H22"/>
  <c r="J22"/>
  <c r="F23"/>
  <c r="G23"/>
  <c r="H23"/>
  <c r="J23"/>
  <c r="F24"/>
  <c r="G24"/>
  <c r="H24"/>
  <c r="J24"/>
  <c r="J25"/>
  <c r="J26"/>
  <c r="J27"/>
  <c r="J30"/>
  <c r="J37"/>
  <c r="J38"/>
  <c r="J39"/>
  <c r="J40"/>
  <c r="F28"/>
  <c r="J42"/>
  <c r="J46"/>
  <c r="J43"/>
  <c r="J44"/>
</calcChain>
</file>

<file path=xl/sharedStrings.xml><?xml version="1.0" encoding="utf-8"?>
<sst xmlns="http://schemas.openxmlformats.org/spreadsheetml/2006/main" count="127" uniqueCount="85">
  <si>
    <t>plužení chodníků</t>
  </si>
  <si>
    <t>strojový posyp chodníků</t>
  </si>
  <si>
    <t>ruční úklid autobusových zastávek</t>
  </si>
  <si>
    <t>ruční posyp autobusových zastávek</t>
  </si>
  <si>
    <t>ruční  čištění přechodů</t>
  </si>
  <si>
    <t>ruční posyp přechodů</t>
  </si>
  <si>
    <t>odvoz sněhu</t>
  </si>
  <si>
    <t>strojový posyp a plužení chodníků</t>
  </si>
  <si>
    <t>posypová sůl</t>
  </si>
  <si>
    <t>inertní posyp</t>
  </si>
  <si>
    <t>km</t>
  </si>
  <si>
    <t>m2</t>
  </si>
  <si>
    <t>ks</t>
  </si>
  <si>
    <t>hod</t>
  </si>
  <si>
    <t>nakládka (úhrn) sněhu</t>
  </si>
  <si>
    <t>t</t>
  </si>
  <si>
    <t>odstraňování sněhových bariér z kontejnerových stání - mimo vozovku</t>
  </si>
  <si>
    <t>odstraňování sněhových bariér z kontejnerových stání - na vozovce</t>
  </si>
  <si>
    <t>měrná jednotka</t>
  </si>
  <si>
    <t>počet jednotek</t>
  </si>
  <si>
    <t>koef.četnosti na 1. zás.den</t>
  </si>
  <si>
    <t>počet mj. na 1. zas.den</t>
  </si>
  <si>
    <t>počet mj.za měs. při 10.zas. dnech v měsíci</t>
  </si>
  <si>
    <t>počet mj.za 1.rok</t>
  </si>
  <si>
    <t>1.</t>
  </si>
  <si>
    <t>2.</t>
  </si>
  <si>
    <t>3.</t>
  </si>
  <si>
    <t>4.</t>
  </si>
  <si>
    <t>5.</t>
  </si>
  <si>
    <t>6.</t>
  </si>
  <si>
    <t>7.</t>
  </si>
  <si>
    <t>8.</t>
  </si>
  <si>
    <t>sl.2 x sl.3</t>
  </si>
  <si>
    <t>sl.6 x sl.7</t>
  </si>
  <si>
    <t>cena celkem bez DPH za 1.rok (Kč)</t>
  </si>
  <si>
    <t>sazba za mj. bez DPH (Kč)</t>
  </si>
  <si>
    <t>rajonové čištění chodníků</t>
  </si>
  <si>
    <t>závěrečné mytí komunikací</t>
  </si>
  <si>
    <t>spotřeba vody</t>
  </si>
  <si>
    <t>m3</t>
  </si>
  <si>
    <t>Výkaz výměr</t>
  </si>
  <si>
    <t>strojní dočišťování (křižovatky, dle pokynu zad.)</t>
  </si>
  <si>
    <t>Jarní rajonové čištění</t>
  </si>
  <si>
    <t>ruční uvolňování kanalizačních vpustí (sníh,led)</t>
  </si>
  <si>
    <t>koef.četnosti za rok</t>
  </si>
  <si>
    <t>cena celkem bez DPH   1/rok</t>
  </si>
  <si>
    <t>DPH                                  1/rok</t>
  </si>
  <si>
    <t>cena celkem s DPH       1/rok</t>
  </si>
  <si>
    <t>Zajištění zimní údržby</t>
  </si>
  <si>
    <t>počet mj.za 1.rok(sl.2x3)</t>
  </si>
  <si>
    <t>ruční úklid chodníků a schodišť</t>
  </si>
  <si>
    <t>ruční posyp chodníků a schodišť</t>
  </si>
  <si>
    <t>Cena celkem bez DPH  za dobu platnosti smlouvy</t>
  </si>
  <si>
    <t>dispečerská služba včetně provozu dispečerského vozidla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</si>
  <si>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</si>
  <si>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</si>
  <si>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</si>
  <si>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</si>
  <si>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</si>
  <si>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</si>
  <si>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</si>
  <si>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</si>
  <si>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</si>
  <si>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</si>
  <si>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</si>
  <si>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Legenda:</t>
  </si>
  <si>
    <t>* Pokud se v textu uvádí místní komunikace, má se na mysli komunikace III. třídy</t>
  </si>
  <si>
    <t>* Pokud se v textu uvádí chodníky, má se na mysli komunikace IV. třídy</t>
  </si>
  <si>
    <t>* dodavatel vyplní pouze žlutá pole</t>
  </si>
  <si>
    <t>sl.5 x 5 měsíců</t>
  </si>
  <si>
    <t>sl.4 x  10 zásahových dnů</t>
  </si>
  <si>
    <t>-</t>
  </si>
  <si>
    <t>poplatek za uložení odpadu na skládku</t>
  </si>
  <si>
    <t>přečišťování komunikací strojní (listopad-prosinec)</t>
  </si>
  <si>
    <t>přečišťování komunikací ruční (listopad-prosinec)</t>
  </si>
  <si>
    <t>přečišťování komunikací strojní (leden-březen)</t>
  </si>
  <si>
    <t>přečišťování chodníků strojní (listopad-prosinec)</t>
  </si>
  <si>
    <t>přečišťování chodníků ruční (listopad-prosinec)</t>
  </si>
  <si>
    <t>přečišťování chodníků strojní (leden-březen)</t>
  </si>
  <si>
    <t>Přečišťování</t>
  </si>
  <si>
    <t>plužení místních komunikací</t>
  </si>
  <si>
    <t>strojový posyp komunikací</t>
  </si>
  <si>
    <t>strojový posyp a plužení komunikací</t>
  </si>
  <si>
    <t xml:space="preserve">rajonové čištění komunikací </t>
  </si>
  <si>
    <t>cena celkem bez DPH za 1 rok (Kč)</t>
  </si>
</sst>
</file>

<file path=xl/styles.xml><?xml version="1.0" encoding="utf-8"?>
<styleSheet xmlns="http://schemas.openxmlformats.org/spreadsheetml/2006/main">
  <numFmts count="2">
    <numFmt numFmtId="43" formatCode="_-* #,##0.00\ _K_č_-;\-* #,##0.00\ _K_č_-;_-* &quot;-&quot;??\ _K_č_-;_-@_-"/>
    <numFmt numFmtId="164" formatCode="_-* #,##0.0\ _K_č_-;\-* #,##0.0\ _K_č_-;_-* &quot;-&quot;?\ _K_č_-;_-@_-"/>
  </numFmts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0" xfId="0" applyNumberFormat="1"/>
    <xf numFmtId="0" fontId="0" fillId="0" borderId="8" xfId="0" applyBorder="1"/>
    <xf numFmtId="164" fontId="0" fillId="0" borderId="8" xfId="0" applyNumberFormat="1" applyBorder="1"/>
    <xf numFmtId="164" fontId="0" fillId="2" borderId="8" xfId="0" applyNumberFormat="1" applyFill="1" applyBorder="1"/>
    <xf numFmtId="164" fontId="0" fillId="0" borderId="9" xfId="0" applyNumberFormat="1" applyBorder="1"/>
    <xf numFmtId="164" fontId="0" fillId="0" borderId="2" xfId="0" applyNumberFormat="1" applyBorder="1"/>
    <xf numFmtId="164" fontId="0" fillId="2" borderId="2" xfId="0" applyNumberFormat="1" applyFill="1" applyBorder="1"/>
    <xf numFmtId="16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2" fillId="0" borderId="13" xfId="0" applyFont="1" applyBorder="1" applyAlignment="1">
      <alignment wrapText="1"/>
    </xf>
    <xf numFmtId="164" fontId="2" fillId="0" borderId="13" xfId="0" applyNumberFormat="1" applyFont="1" applyBorder="1" applyAlignment="1">
      <alignment wrapText="1"/>
    </xf>
    <xf numFmtId="164" fontId="2" fillId="0" borderId="13" xfId="0" applyNumberFormat="1" applyFont="1" applyBorder="1"/>
    <xf numFmtId="0" fontId="1" fillId="3" borderId="11" xfId="0" applyFont="1" applyFill="1" applyBorder="1"/>
    <xf numFmtId="164" fontId="1" fillId="3" borderId="12" xfId="0" applyNumberFormat="1" applyFont="1" applyFill="1" applyBorder="1"/>
    <xf numFmtId="0" fontId="1" fillId="0" borderId="0" xfId="0" applyFont="1"/>
    <xf numFmtId="0" fontId="0" fillId="0" borderId="0" xfId="0" applyFill="1"/>
    <xf numFmtId="0" fontId="0" fillId="4" borderId="1" xfId="0" applyFill="1" applyBorder="1"/>
    <xf numFmtId="164" fontId="0" fillId="4" borderId="1" xfId="0" applyNumberFormat="1" applyFill="1" applyBorder="1"/>
    <xf numFmtId="164" fontId="0" fillId="4" borderId="6" xfId="0" applyNumberFormat="1" applyFill="1" applyBorder="1"/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2" xfId="0" applyFill="1" applyBorder="1"/>
    <xf numFmtId="164" fontId="0" fillId="0" borderId="10" xfId="0" applyNumberFormat="1" applyFill="1" applyBorder="1"/>
    <xf numFmtId="0" fontId="0" fillId="0" borderId="14" xfId="0" applyBorder="1"/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4" borderId="17" xfId="0" applyFill="1" applyBorder="1"/>
    <xf numFmtId="0" fontId="0" fillId="0" borderId="18" xfId="0" applyBorder="1"/>
    <xf numFmtId="0" fontId="2" fillId="0" borderId="19" xfId="0" applyFont="1" applyBorder="1" applyAlignment="1">
      <alignment horizontal="center" vertical="center"/>
    </xf>
    <xf numFmtId="0" fontId="1" fillId="0" borderId="14" xfId="0" applyFont="1" applyFill="1" applyBorder="1"/>
    <xf numFmtId="0" fontId="1" fillId="0" borderId="17" xfId="0" applyFont="1" applyBorder="1"/>
    <xf numFmtId="0" fontId="1" fillId="0" borderId="15" xfId="0" applyFont="1" applyBorder="1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5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0" fontId="0" fillId="0" borderId="26" xfId="0" applyBorder="1" applyAlignment="1">
      <alignment horizontal="right" vertical="center"/>
    </xf>
    <xf numFmtId="0" fontId="0" fillId="0" borderId="17" xfId="0" applyBorder="1" applyAlignment="1">
      <alignment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4" borderId="4" xfId="0" applyFill="1" applyBorder="1"/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/>
    </xf>
    <xf numFmtId="164" fontId="0" fillId="0" borderId="1" xfId="0" applyNumberFormat="1" applyBorder="1" applyAlignment="1">
      <alignment horizontal="center"/>
    </xf>
    <xf numFmtId="164" fontId="5" fillId="0" borderId="1" xfId="0" applyNumberFormat="1" applyFont="1" applyBorder="1"/>
    <xf numFmtId="164" fontId="5" fillId="4" borderId="1" xfId="0" applyNumberFormat="1" applyFont="1" applyFill="1" applyBorder="1"/>
    <xf numFmtId="164" fontId="0" fillId="0" borderId="30" xfId="0" applyNumberFormat="1" applyBorder="1"/>
    <xf numFmtId="164" fontId="0" fillId="0" borderId="4" xfId="0" applyNumberFormat="1" applyBorder="1"/>
    <xf numFmtId="43" fontId="0" fillId="0" borderId="1" xfId="0" applyNumberFormat="1" applyBorder="1"/>
    <xf numFmtId="43" fontId="0" fillId="4" borderId="1" xfId="0" applyNumberFormat="1" applyFill="1" applyBorder="1"/>
    <xf numFmtId="43" fontId="0" fillId="0" borderId="1" xfId="0" applyNumberFormat="1" applyBorder="1" applyAlignment="1">
      <alignment vertical="center"/>
    </xf>
    <xf numFmtId="43" fontId="0" fillId="0" borderId="1" xfId="0" applyNumberFormat="1" applyBorder="1" applyAlignment="1">
      <alignment horizontal="center"/>
    </xf>
    <xf numFmtId="0" fontId="0" fillId="0" borderId="18" xfId="0" applyFill="1" applyBorder="1"/>
    <xf numFmtId="0" fontId="0" fillId="0" borderId="8" xfId="0" applyFill="1" applyBorder="1"/>
    <xf numFmtId="164" fontId="0" fillId="0" borderId="8" xfId="0" applyNumberFormat="1" applyFill="1" applyBorder="1"/>
    <xf numFmtId="43" fontId="0" fillId="0" borderId="8" xfId="0" applyNumberFormat="1" applyFill="1" applyBorder="1"/>
    <xf numFmtId="164" fontId="0" fillId="0" borderId="9" xfId="0" applyNumberFormat="1" applyFill="1" applyBorder="1"/>
    <xf numFmtId="0" fontId="0" fillId="0" borderId="13" xfId="0" applyFill="1" applyBorder="1"/>
    <xf numFmtId="164" fontId="0" fillId="0" borderId="13" xfId="0" applyNumberFormat="1" applyFill="1" applyBorder="1"/>
    <xf numFmtId="164" fontId="0" fillId="2" borderId="4" xfId="0" applyNumberFormat="1" applyFill="1" applyBorder="1"/>
    <xf numFmtId="164" fontId="0" fillId="0" borderId="1" xfId="0" applyNumberFormat="1" applyFill="1" applyBorder="1"/>
    <xf numFmtId="43" fontId="0" fillId="0" borderId="1" xfId="0" applyNumberFormat="1" applyFill="1" applyBorder="1"/>
    <xf numFmtId="43" fontId="5" fillId="0" borderId="1" xfId="0" applyNumberFormat="1" applyFont="1" applyFill="1" applyBorder="1"/>
    <xf numFmtId="0" fontId="0" fillId="0" borderId="24" xfId="0" applyFill="1" applyBorder="1" applyAlignment="1">
      <alignment horizontal="right" vertical="center"/>
    </xf>
    <xf numFmtId="0" fontId="0" fillId="0" borderId="17" xfId="0" applyFill="1" applyBorder="1"/>
    <xf numFmtId="0" fontId="0" fillId="0" borderId="1" xfId="0" applyFill="1" applyBorder="1"/>
    <xf numFmtId="164" fontId="0" fillId="0" borderId="1" xfId="0" applyNumberFormat="1" applyFill="1" applyBorder="1" applyAlignment="1">
      <alignment horizontal="center"/>
    </xf>
    <xf numFmtId="43" fontId="0" fillId="0" borderId="1" xfId="0" applyNumberFormat="1" applyFill="1" applyBorder="1" applyAlignment="1">
      <alignment horizontal="center"/>
    </xf>
    <xf numFmtId="0" fontId="0" fillId="0" borderId="33" xfId="0" applyFill="1" applyBorder="1" applyAlignment="1">
      <alignment horizontal="right" vertical="center"/>
    </xf>
    <xf numFmtId="0" fontId="0" fillId="0" borderId="16" xfId="0" applyFill="1" applyBorder="1"/>
    <xf numFmtId="0" fontId="0" fillId="0" borderId="4" xfId="0" applyFill="1" applyBorder="1"/>
    <xf numFmtId="164" fontId="0" fillId="0" borderId="4" xfId="0" applyNumberFormat="1" applyFill="1" applyBorder="1"/>
    <xf numFmtId="164" fontId="0" fillId="0" borderId="5" xfId="0" applyNumberFormat="1" applyFill="1" applyBorder="1"/>
    <xf numFmtId="164" fontId="5" fillId="0" borderId="4" xfId="0" applyNumberFormat="1" applyFont="1" applyFill="1" applyBorder="1"/>
    <xf numFmtId="43" fontId="5" fillId="0" borderId="4" xfId="0" applyNumberFormat="1" applyFont="1" applyFill="1" applyBorder="1"/>
    <xf numFmtId="0" fontId="0" fillId="0" borderId="23" xfId="0" applyFill="1" applyBorder="1" applyAlignment="1">
      <alignment horizontal="right" vertical="center"/>
    </xf>
    <xf numFmtId="0" fontId="0" fillId="0" borderId="34" xfId="0" applyFill="1" applyBorder="1"/>
    <xf numFmtId="0" fontId="0" fillId="0" borderId="35" xfId="0" applyFill="1" applyBorder="1"/>
    <xf numFmtId="164" fontId="5" fillId="0" borderId="35" xfId="0" applyNumberFormat="1" applyFont="1" applyFill="1" applyBorder="1"/>
    <xf numFmtId="43" fontId="5" fillId="0" borderId="35" xfId="0" applyNumberFormat="1" applyFont="1" applyFill="1" applyBorder="1"/>
    <xf numFmtId="164" fontId="0" fillId="0" borderId="35" xfId="0" applyNumberFormat="1" applyFill="1" applyBorder="1"/>
    <xf numFmtId="164" fontId="0" fillId="2" borderId="35" xfId="0" applyNumberFormat="1" applyFill="1" applyBorder="1"/>
    <xf numFmtId="164" fontId="0" fillId="0" borderId="5" xfId="0" applyNumberFormat="1" applyFill="1" applyBorder="1"/>
    <xf numFmtId="164" fontId="0" fillId="0" borderId="6" xfId="0" applyNumberFormat="1" applyFill="1" applyBorder="1"/>
    <xf numFmtId="164" fontId="5" fillId="0" borderId="1" xfId="0" applyNumberFormat="1" applyFont="1" applyFill="1" applyBorder="1"/>
    <xf numFmtId="0" fontId="2" fillId="0" borderId="28" xfId="0" applyFont="1" applyBorder="1" applyAlignment="1">
      <alignment vertical="center" wrapText="1"/>
    </xf>
    <xf numFmtId="164" fontId="0" fillId="0" borderId="3" xfId="0" applyNumberFormat="1" applyFill="1" applyBorder="1"/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2"/>
  <sheetViews>
    <sheetView tabSelected="1" topLeftCell="A13" zoomScale="90" zoomScaleNormal="90" workbookViewId="0">
      <selection activeCell="H34" sqref="H34"/>
    </sheetView>
  </sheetViews>
  <sheetFormatPr defaultRowHeight="15"/>
  <cols>
    <col min="1" max="1" width="3.28515625" style="52" bestFit="1" customWidth="1"/>
    <col min="2" max="2" width="52.85546875" bestFit="1" customWidth="1"/>
    <col min="3" max="3" width="10" customWidth="1"/>
    <col min="4" max="4" width="14.7109375" bestFit="1" customWidth="1"/>
    <col min="5" max="5" width="10.5703125" customWidth="1"/>
    <col min="6" max="6" width="12.42578125" customWidth="1"/>
    <col min="7" max="7" width="14.85546875" customWidth="1"/>
    <col min="8" max="8" width="17.140625" customWidth="1"/>
    <col min="9" max="9" width="14.140625" customWidth="1"/>
    <col min="10" max="10" width="30.5703125" customWidth="1"/>
  </cols>
  <sheetData>
    <row r="1" spans="1:10" ht="15.75" thickBot="1"/>
    <row r="2" spans="1:10" ht="15.75" thickBot="1">
      <c r="A2" s="53"/>
      <c r="B2" s="117" t="s">
        <v>40</v>
      </c>
      <c r="C2" s="117"/>
      <c r="D2" s="117"/>
      <c r="E2" s="117"/>
      <c r="F2" s="117"/>
      <c r="G2" s="117"/>
      <c r="H2" s="117"/>
      <c r="I2" s="117"/>
      <c r="J2" s="118"/>
    </row>
    <row r="3" spans="1:10">
      <c r="A3" s="54"/>
      <c r="B3" s="34"/>
      <c r="C3" s="47" t="s">
        <v>24</v>
      </c>
      <c r="D3" s="47" t="s">
        <v>25</v>
      </c>
      <c r="E3" s="47" t="s">
        <v>26</v>
      </c>
      <c r="F3" s="47" t="s">
        <v>27</v>
      </c>
      <c r="G3" s="47" t="s">
        <v>28</v>
      </c>
      <c r="H3" s="47" t="s">
        <v>29</v>
      </c>
      <c r="I3" s="47" t="s">
        <v>30</v>
      </c>
      <c r="J3" s="48" t="s">
        <v>31</v>
      </c>
    </row>
    <row r="4" spans="1:10" ht="45.75" thickBot="1">
      <c r="A4" s="55"/>
      <c r="B4" s="35" t="s">
        <v>48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22</v>
      </c>
      <c r="H4" s="30" t="s">
        <v>23</v>
      </c>
      <c r="I4" s="30" t="s">
        <v>35</v>
      </c>
      <c r="J4" s="31" t="s">
        <v>34</v>
      </c>
    </row>
    <row r="5" spans="1:10" ht="45.75" thickBot="1">
      <c r="A5" s="53"/>
      <c r="B5" s="69"/>
      <c r="C5" s="70"/>
      <c r="D5" s="70"/>
      <c r="E5" s="70"/>
      <c r="F5" s="70" t="s">
        <v>32</v>
      </c>
      <c r="G5" s="71" t="s">
        <v>70</v>
      </c>
      <c r="H5" s="70" t="s">
        <v>69</v>
      </c>
      <c r="I5" s="70"/>
      <c r="J5" s="72" t="s">
        <v>33</v>
      </c>
    </row>
    <row r="6" spans="1:10">
      <c r="A6" s="55"/>
      <c r="B6" s="36"/>
      <c r="C6" s="4"/>
      <c r="D6" s="4"/>
      <c r="E6" s="4"/>
      <c r="F6" s="4"/>
      <c r="G6" s="4"/>
      <c r="H6" s="4"/>
      <c r="I6" s="68"/>
      <c r="J6" s="5"/>
    </row>
    <row r="7" spans="1:10">
      <c r="A7" s="56">
        <v>1</v>
      </c>
      <c r="B7" s="37" t="s">
        <v>80</v>
      </c>
      <c r="C7" s="1" t="s">
        <v>10</v>
      </c>
      <c r="D7" s="90">
        <v>58.1</v>
      </c>
      <c r="E7" s="91">
        <v>4</v>
      </c>
      <c r="F7" s="6">
        <f>D7*E7</f>
        <v>232.4</v>
      </c>
      <c r="G7" s="6">
        <f>F7*10</f>
        <v>2324</v>
      </c>
      <c r="H7" s="6">
        <f>G7*5</f>
        <v>11620</v>
      </c>
      <c r="I7" s="7"/>
      <c r="J7" s="8">
        <f>H7*I7</f>
        <v>0</v>
      </c>
    </row>
    <row r="8" spans="1:10">
      <c r="A8" s="56" t="s">
        <v>54</v>
      </c>
      <c r="B8" s="37" t="s">
        <v>81</v>
      </c>
      <c r="C8" s="1" t="s">
        <v>10</v>
      </c>
      <c r="D8" s="90">
        <v>58.1</v>
      </c>
      <c r="E8" s="92">
        <v>2</v>
      </c>
      <c r="F8" s="6">
        <f t="shared" ref="F8:F24" si="0">D8*E8</f>
        <v>116.2</v>
      </c>
      <c r="G8" s="6">
        <f t="shared" ref="G8:G24" si="1">F8*10</f>
        <v>1162</v>
      </c>
      <c r="H8" s="6">
        <f t="shared" ref="H8:H22" si="2">G8*5</f>
        <v>5810</v>
      </c>
      <c r="I8" s="7"/>
      <c r="J8" s="8">
        <f t="shared" ref="J8:J24" si="3">H8*I8</f>
        <v>0</v>
      </c>
    </row>
    <row r="9" spans="1:10">
      <c r="A9" s="56" t="s">
        <v>55</v>
      </c>
      <c r="B9" s="37" t="s">
        <v>82</v>
      </c>
      <c r="C9" s="1" t="s">
        <v>10</v>
      </c>
      <c r="D9" s="90">
        <v>58.1</v>
      </c>
      <c r="E9" s="92">
        <v>2</v>
      </c>
      <c r="F9" s="6">
        <f t="shared" si="0"/>
        <v>116.2</v>
      </c>
      <c r="G9" s="6">
        <f t="shared" si="1"/>
        <v>1162</v>
      </c>
      <c r="H9" s="6">
        <f t="shared" si="2"/>
        <v>5810</v>
      </c>
      <c r="I9" s="7"/>
      <c r="J9" s="8">
        <f t="shared" si="3"/>
        <v>0</v>
      </c>
    </row>
    <row r="10" spans="1:10">
      <c r="A10" s="56" t="s">
        <v>56</v>
      </c>
      <c r="B10" s="37" t="s">
        <v>41</v>
      </c>
      <c r="C10" s="1" t="s">
        <v>13</v>
      </c>
      <c r="D10" s="6">
        <v>40</v>
      </c>
      <c r="E10" s="78">
        <v>0.5</v>
      </c>
      <c r="F10" s="6">
        <f t="shared" si="0"/>
        <v>20</v>
      </c>
      <c r="G10" s="6">
        <f t="shared" si="1"/>
        <v>200</v>
      </c>
      <c r="H10" s="6">
        <f t="shared" si="2"/>
        <v>1000</v>
      </c>
      <c r="I10" s="7"/>
      <c r="J10" s="8">
        <f t="shared" si="3"/>
        <v>0</v>
      </c>
    </row>
    <row r="11" spans="1:10">
      <c r="A11" s="56" t="s">
        <v>57</v>
      </c>
      <c r="B11" s="37" t="s">
        <v>43</v>
      </c>
      <c r="C11" s="1" t="s">
        <v>13</v>
      </c>
      <c r="D11" s="6">
        <v>40</v>
      </c>
      <c r="E11" s="78">
        <v>0.1</v>
      </c>
      <c r="F11" s="6">
        <f t="shared" si="0"/>
        <v>4</v>
      </c>
      <c r="G11" s="6">
        <f t="shared" si="1"/>
        <v>40</v>
      </c>
      <c r="H11" s="6">
        <f t="shared" si="2"/>
        <v>200</v>
      </c>
      <c r="I11" s="7"/>
      <c r="J11" s="8">
        <f t="shared" si="3"/>
        <v>0</v>
      </c>
    </row>
    <row r="12" spans="1:10">
      <c r="A12" s="56" t="s">
        <v>58</v>
      </c>
      <c r="B12" s="37" t="s">
        <v>0</v>
      </c>
      <c r="C12" s="1" t="s">
        <v>10</v>
      </c>
      <c r="D12" s="6">
        <v>131</v>
      </c>
      <c r="E12" s="78">
        <v>2</v>
      </c>
      <c r="F12" s="6">
        <f t="shared" si="0"/>
        <v>262</v>
      </c>
      <c r="G12" s="6">
        <f t="shared" si="1"/>
        <v>2620</v>
      </c>
      <c r="H12" s="6">
        <f t="shared" si="2"/>
        <v>13100</v>
      </c>
      <c r="I12" s="7"/>
      <c r="J12" s="8">
        <f t="shared" si="3"/>
        <v>0</v>
      </c>
    </row>
    <row r="13" spans="1:10">
      <c r="A13" s="56" t="s">
        <v>59</v>
      </c>
      <c r="B13" s="37" t="s">
        <v>1</v>
      </c>
      <c r="C13" s="1" t="s">
        <v>10</v>
      </c>
      <c r="D13" s="6">
        <v>131</v>
      </c>
      <c r="E13" s="78">
        <v>1</v>
      </c>
      <c r="F13" s="6">
        <f t="shared" si="0"/>
        <v>131</v>
      </c>
      <c r="G13" s="6">
        <f t="shared" si="1"/>
        <v>1310</v>
      </c>
      <c r="H13" s="6">
        <f t="shared" si="2"/>
        <v>6550</v>
      </c>
      <c r="I13" s="7"/>
      <c r="J13" s="8">
        <f t="shared" si="3"/>
        <v>0</v>
      </c>
    </row>
    <row r="14" spans="1:10">
      <c r="A14" s="56" t="s">
        <v>60</v>
      </c>
      <c r="B14" s="37" t="s">
        <v>7</v>
      </c>
      <c r="C14" s="1" t="s">
        <v>10</v>
      </c>
      <c r="D14" s="74">
        <v>131</v>
      </c>
      <c r="E14" s="78">
        <v>0.5</v>
      </c>
      <c r="F14" s="6">
        <f t="shared" si="0"/>
        <v>65.5</v>
      </c>
      <c r="G14" s="6">
        <f t="shared" si="1"/>
        <v>655</v>
      </c>
      <c r="H14" s="6">
        <f t="shared" si="2"/>
        <v>3275</v>
      </c>
      <c r="I14" s="7"/>
      <c r="J14" s="8">
        <f t="shared" si="3"/>
        <v>0</v>
      </c>
    </row>
    <row r="15" spans="1:10">
      <c r="A15" s="56" t="s">
        <v>61</v>
      </c>
      <c r="B15" s="38" t="s">
        <v>50</v>
      </c>
      <c r="C15" s="27" t="s">
        <v>11</v>
      </c>
      <c r="D15" s="75">
        <v>2100</v>
      </c>
      <c r="E15" s="79">
        <v>1</v>
      </c>
      <c r="F15" s="28">
        <f t="shared" si="0"/>
        <v>2100</v>
      </c>
      <c r="G15" s="28">
        <f t="shared" si="1"/>
        <v>21000</v>
      </c>
      <c r="H15" s="28">
        <f t="shared" si="2"/>
        <v>105000</v>
      </c>
      <c r="I15" s="7"/>
      <c r="J15" s="29">
        <f t="shared" si="3"/>
        <v>0</v>
      </c>
    </row>
    <row r="16" spans="1:10">
      <c r="A16" s="56" t="s">
        <v>62</v>
      </c>
      <c r="B16" s="38" t="s">
        <v>51</v>
      </c>
      <c r="C16" s="27" t="s">
        <v>11</v>
      </c>
      <c r="D16" s="75">
        <v>2100</v>
      </c>
      <c r="E16" s="79">
        <v>1</v>
      </c>
      <c r="F16" s="28">
        <f t="shared" si="0"/>
        <v>2100</v>
      </c>
      <c r="G16" s="28">
        <f t="shared" si="1"/>
        <v>21000</v>
      </c>
      <c r="H16" s="28">
        <f t="shared" si="2"/>
        <v>105000</v>
      </c>
      <c r="I16" s="7"/>
      <c r="J16" s="29">
        <f t="shared" si="3"/>
        <v>0</v>
      </c>
    </row>
    <row r="17" spans="1:10">
      <c r="A17" s="56" t="s">
        <v>63</v>
      </c>
      <c r="B17" s="37" t="s">
        <v>2</v>
      </c>
      <c r="C17" s="1" t="s">
        <v>12</v>
      </c>
      <c r="D17" s="74">
        <v>86</v>
      </c>
      <c r="E17" s="78">
        <v>1.5</v>
      </c>
      <c r="F17" s="6">
        <f t="shared" si="0"/>
        <v>129</v>
      </c>
      <c r="G17" s="6">
        <f t="shared" si="1"/>
        <v>1290</v>
      </c>
      <c r="H17" s="6">
        <f t="shared" si="2"/>
        <v>6450</v>
      </c>
      <c r="I17" s="7"/>
      <c r="J17" s="8">
        <f t="shared" si="3"/>
        <v>0</v>
      </c>
    </row>
    <row r="18" spans="1:10">
      <c r="A18" s="56" t="s">
        <v>64</v>
      </c>
      <c r="B18" s="37" t="s">
        <v>3</v>
      </c>
      <c r="C18" s="1" t="s">
        <v>12</v>
      </c>
      <c r="D18" s="6">
        <v>86</v>
      </c>
      <c r="E18" s="78">
        <v>1</v>
      </c>
      <c r="F18" s="6">
        <f>D18*E18</f>
        <v>86</v>
      </c>
      <c r="G18" s="6">
        <f>F18*10</f>
        <v>860</v>
      </c>
      <c r="H18" s="6">
        <f t="shared" si="2"/>
        <v>4300</v>
      </c>
      <c r="I18" s="7"/>
      <c r="J18" s="8">
        <f t="shared" si="3"/>
        <v>0</v>
      </c>
    </row>
    <row r="19" spans="1:10">
      <c r="A19" s="56">
        <v>13</v>
      </c>
      <c r="B19" s="37" t="s">
        <v>4</v>
      </c>
      <c r="C19" s="1" t="s">
        <v>12</v>
      </c>
      <c r="D19" s="6">
        <v>200</v>
      </c>
      <c r="E19" s="78">
        <v>1.5</v>
      </c>
      <c r="F19" s="6">
        <f t="shared" si="0"/>
        <v>300</v>
      </c>
      <c r="G19" s="6">
        <f t="shared" si="1"/>
        <v>3000</v>
      </c>
      <c r="H19" s="6">
        <f t="shared" si="2"/>
        <v>15000</v>
      </c>
      <c r="I19" s="7"/>
      <c r="J19" s="8">
        <f t="shared" si="3"/>
        <v>0</v>
      </c>
    </row>
    <row r="20" spans="1:10">
      <c r="A20" s="56">
        <v>14</v>
      </c>
      <c r="B20" s="37" t="s">
        <v>5</v>
      </c>
      <c r="C20" s="1" t="s">
        <v>12</v>
      </c>
      <c r="D20" s="6">
        <v>200</v>
      </c>
      <c r="E20" s="78">
        <v>1</v>
      </c>
      <c r="F20" s="6">
        <f t="shared" si="0"/>
        <v>200</v>
      </c>
      <c r="G20" s="6">
        <f t="shared" si="1"/>
        <v>2000</v>
      </c>
      <c r="H20" s="6">
        <f t="shared" si="2"/>
        <v>10000</v>
      </c>
      <c r="I20" s="7"/>
      <c r="J20" s="8">
        <f t="shared" si="3"/>
        <v>0</v>
      </c>
    </row>
    <row r="21" spans="1:10" ht="30.75" customHeight="1">
      <c r="A21" s="56">
        <v>15</v>
      </c>
      <c r="B21" s="63" t="s">
        <v>16</v>
      </c>
      <c r="C21" s="64" t="s">
        <v>12</v>
      </c>
      <c r="D21" s="65">
        <v>100</v>
      </c>
      <c r="E21" s="80">
        <v>1</v>
      </c>
      <c r="F21" s="65">
        <f t="shared" si="0"/>
        <v>100</v>
      </c>
      <c r="G21" s="65">
        <f t="shared" si="1"/>
        <v>1000</v>
      </c>
      <c r="H21" s="65">
        <f t="shared" si="2"/>
        <v>5000</v>
      </c>
      <c r="I21" s="66"/>
      <c r="J21" s="67">
        <f t="shared" si="3"/>
        <v>0</v>
      </c>
    </row>
    <row r="22" spans="1:10" ht="30">
      <c r="A22" s="56">
        <v>16</v>
      </c>
      <c r="B22" s="63" t="s">
        <v>17</v>
      </c>
      <c r="C22" s="64" t="s">
        <v>12</v>
      </c>
      <c r="D22" s="65">
        <v>450</v>
      </c>
      <c r="E22" s="80">
        <v>1</v>
      </c>
      <c r="F22" s="65">
        <f t="shared" si="0"/>
        <v>450</v>
      </c>
      <c r="G22" s="65">
        <f t="shared" si="1"/>
        <v>4500</v>
      </c>
      <c r="H22" s="65">
        <f t="shared" si="2"/>
        <v>22500</v>
      </c>
      <c r="I22" s="66"/>
      <c r="J22" s="67">
        <f t="shared" si="3"/>
        <v>0</v>
      </c>
    </row>
    <row r="23" spans="1:10">
      <c r="A23" s="56">
        <v>17</v>
      </c>
      <c r="B23" s="37" t="s">
        <v>14</v>
      </c>
      <c r="C23" s="1" t="s">
        <v>13</v>
      </c>
      <c r="D23" s="6">
        <v>8</v>
      </c>
      <c r="E23" s="78">
        <v>1</v>
      </c>
      <c r="F23" s="6">
        <f t="shared" si="0"/>
        <v>8</v>
      </c>
      <c r="G23" s="6">
        <f t="shared" si="1"/>
        <v>80</v>
      </c>
      <c r="H23" s="6">
        <f>G23*5</f>
        <v>400</v>
      </c>
      <c r="I23" s="7"/>
      <c r="J23" s="8">
        <f t="shared" si="3"/>
        <v>0</v>
      </c>
    </row>
    <row r="24" spans="1:10">
      <c r="A24" s="56">
        <v>18</v>
      </c>
      <c r="B24" s="37" t="s">
        <v>6</v>
      </c>
      <c r="C24" s="1" t="s">
        <v>13</v>
      </c>
      <c r="D24" s="6">
        <v>8</v>
      </c>
      <c r="E24" s="78">
        <v>0.25</v>
      </c>
      <c r="F24" s="6">
        <f t="shared" si="0"/>
        <v>2</v>
      </c>
      <c r="G24" s="6">
        <f t="shared" si="1"/>
        <v>20</v>
      </c>
      <c r="H24" s="6">
        <f>G24*5</f>
        <v>100</v>
      </c>
      <c r="I24" s="7"/>
      <c r="J24" s="8">
        <f t="shared" si="3"/>
        <v>0</v>
      </c>
    </row>
    <row r="25" spans="1:10">
      <c r="A25" s="56">
        <v>19</v>
      </c>
      <c r="B25" s="37" t="s">
        <v>8</v>
      </c>
      <c r="C25" s="1" t="s">
        <v>15</v>
      </c>
      <c r="D25" s="73">
        <v>0</v>
      </c>
      <c r="E25" s="81" t="s">
        <v>71</v>
      </c>
      <c r="F25" s="73" t="s">
        <v>71</v>
      </c>
      <c r="G25" s="73" t="s">
        <v>71</v>
      </c>
      <c r="H25" s="6">
        <v>1000</v>
      </c>
      <c r="I25" s="7"/>
      <c r="J25" s="8">
        <f>H25*I25</f>
        <v>0</v>
      </c>
    </row>
    <row r="26" spans="1:10">
      <c r="A26" s="56">
        <v>20</v>
      </c>
      <c r="B26" s="37" t="s">
        <v>9</v>
      </c>
      <c r="C26" s="1" t="s">
        <v>15</v>
      </c>
      <c r="D26" s="73">
        <v>0</v>
      </c>
      <c r="E26" s="81" t="s">
        <v>71</v>
      </c>
      <c r="F26" s="73" t="s">
        <v>71</v>
      </c>
      <c r="G26" s="73" t="s">
        <v>71</v>
      </c>
      <c r="H26" s="6">
        <v>70</v>
      </c>
      <c r="I26" s="7"/>
      <c r="J26" s="8">
        <f>H26*I26</f>
        <v>0</v>
      </c>
    </row>
    <row r="27" spans="1:10">
      <c r="A27" s="93">
        <v>21</v>
      </c>
      <c r="B27" s="94" t="s">
        <v>72</v>
      </c>
      <c r="C27" s="95" t="s">
        <v>15</v>
      </c>
      <c r="D27" s="73">
        <v>0</v>
      </c>
      <c r="E27" s="97" t="s">
        <v>71</v>
      </c>
      <c r="F27" s="96" t="s">
        <v>71</v>
      </c>
      <c r="G27" s="96" t="s">
        <v>71</v>
      </c>
      <c r="H27" s="90">
        <v>1200</v>
      </c>
      <c r="I27" s="7"/>
      <c r="J27" s="8">
        <f>H27*I27</f>
        <v>0</v>
      </c>
    </row>
    <row r="28" spans="1:10" s="26" customFormat="1" ht="15.75" thickBot="1">
      <c r="A28" s="62">
        <v>22</v>
      </c>
      <c r="B28" s="82" t="s">
        <v>53</v>
      </c>
      <c r="C28" s="83" t="s">
        <v>13</v>
      </c>
      <c r="D28" s="116">
        <v>24</v>
      </c>
      <c r="E28" s="85">
        <v>1</v>
      </c>
      <c r="F28" s="84">
        <f>D28*E28</f>
        <v>24</v>
      </c>
      <c r="G28" s="84">
        <f>D28*30</f>
        <v>720</v>
      </c>
      <c r="H28" s="84">
        <f>G28*5</f>
        <v>3600</v>
      </c>
      <c r="I28" s="13"/>
      <c r="J28" s="86">
        <f>H28*I28</f>
        <v>0</v>
      </c>
    </row>
    <row r="29" spans="1:10" s="26" customFormat="1" ht="31.5" customHeight="1" thickBot="1">
      <c r="A29" s="58"/>
      <c r="B29" s="40" t="s">
        <v>79</v>
      </c>
      <c r="C29" s="87"/>
      <c r="D29" s="115" t="s">
        <v>19</v>
      </c>
      <c r="E29" s="21" t="s">
        <v>44</v>
      </c>
      <c r="F29" s="88"/>
      <c r="G29" s="88"/>
      <c r="H29" s="20" t="s">
        <v>49</v>
      </c>
      <c r="I29" s="49" t="s">
        <v>35</v>
      </c>
      <c r="J29" s="51" t="s">
        <v>84</v>
      </c>
    </row>
    <row r="30" spans="1:10">
      <c r="A30" s="98">
        <v>23</v>
      </c>
      <c r="B30" s="99" t="s">
        <v>73</v>
      </c>
      <c r="C30" s="100" t="s">
        <v>10</v>
      </c>
      <c r="D30" s="103">
        <v>80</v>
      </c>
      <c r="E30" s="104">
        <v>2</v>
      </c>
      <c r="F30" s="101"/>
      <c r="G30" s="101"/>
      <c r="H30" s="101">
        <f t="shared" ref="H30:H35" si="4">D30*E30</f>
        <v>160</v>
      </c>
      <c r="I30" s="89"/>
      <c r="J30" s="102">
        <f t="shared" ref="J30:J40" si="5">H30*I30</f>
        <v>0</v>
      </c>
    </row>
    <row r="31" spans="1:10">
      <c r="A31" s="93">
        <v>24</v>
      </c>
      <c r="B31" s="94" t="s">
        <v>74</v>
      </c>
      <c r="C31" s="95" t="s">
        <v>13</v>
      </c>
      <c r="D31" s="114">
        <v>800</v>
      </c>
      <c r="E31" s="92">
        <v>2</v>
      </c>
      <c r="F31" s="90"/>
      <c r="G31" s="90"/>
      <c r="H31" s="90">
        <f t="shared" si="4"/>
        <v>1600</v>
      </c>
      <c r="I31" s="7"/>
      <c r="J31" s="113">
        <f t="shared" si="5"/>
        <v>0</v>
      </c>
    </row>
    <row r="32" spans="1:10">
      <c r="A32" s="93">
        <v>25</v>
      </c>
      <c r="B32" s="94" t="s">
        <v>76</v>
      </c>
      <c r="C32" s="95" t="s">
        <v>10</v>
      </c>
      <c r="D32" s="114">
        <v>172</v>
      </c>
      <c r="E32" s="92">
        <v>2</v>
      </c>
      <c r="F32" s="90"/>
      <c r="G32" s="90"/>
      <c r="H32" s="90">
        <f t="shared" si="4"/>
        <v>344</v>
      </c>
      <c r="I32" s="7"/>
      <c r="J32" s="113">
        <f t="shared" si="5"/>
        <v>0</v>
      </c>
    </row>
    <row r="33" spans="1:10">
      <c r="A33" s="93">
        <v>26</v>
      </c>
      <c r="B33" s="94" t="s">
        <v>77</v>
      </c>
      <c r="C33" s="95" t="s">
        <v>13</v>
      </c>
      <c r="D33" s="114">
        <v>1700</v>
      </c>
      <c r="E33" s="92">
        <v>2</v>
      </c>
      <c r="F33" s="90"/>
      <c r="G33" s="90"/>
      <c r="H33" s="90">
        <f t="shared" si="4"/>
        <v>3400</v>
      </c>
      <c r="I33" s="7"/>
      <c r="J33" s="113">
        <f t="shared" si="5"/>
        <v>0</v>
      </c>
    </row>
    <row r="34" spans="1:10">
      <c r="A34" s="93">
        <v>27</v>
      </c>
      <c r="B34" s="94" t="s">
        <v>75</v>
      </c>
      <c r="C34" s="95" t="s">
        <v>10</v>
      </c>
      <c r="D34" s="114">
        <v>58.1</v>
      </c>
      <c r="E34" s="92">
        <v>3</v>
      </c>
      <c r="F34" s="90"/>
      <c r="G34" s="90"/>
      <c r="H34" s="90">
        <f t="shared" si="4"/>
        <v>174.3</v>
      </c>
      <c r="I34" s="7"/>
      <c r="J34" s="113">
        <f t="shared" si="5"/>
        <v>0</v>
      </c>
    </row>
    <row r="35" spans="1:10" ht="15.75" thickBot="1">
      <c r="A35" s="105">
        <v>28</v>
      </c>
      <c r="B35" s="106" t="s">
        <v>78</v>
      </c>
      <c r="C35" s="107" t="s">
        <v>10</v>
      </c>
      <c r="D35" s="108">
        <v>131</v>
      </c>
      <c r="E35" s="109">
        <v>3</v>
      </c>
      <c r="F35" s="110"/>
      <c r="G35" s="110"/>
      <c r="H35" s="110">
        <f t="shared" si="4"/>
        <v>393</v>
      </c>
      <c r="I35" s="111"/>
      <c r="J35" s="112">
        <f t="shared" si="5"/>
        <v>0</v>
      </c>
    </row>
    <row r="36" spans="1:10" ht="33" customHeight="1" thickBot="1">
      <c r="A36" s="58"/>
      <c r="B36" s="40" t="s">
        <v>42</v>
      </c>
      <c r="C36" s="20" t="s">
        <v>18</v>
      </c>
      <c r="D36" s="50" t="s">
        <v>19</v>
      </c>
      <c r="E36" s="21" t="s">
        <v>44</v>
      </c>
      <c r="F36" s="22"/>
      <c r="G36" s="22"/>
      <c r="H36" s="20" t="s">
        <v>49</v>
      </c>
      <c r="I36" s="49" t="s">
        <v>35</v>
      </c>
      <c r="J36" s="51" t="s">
        <v>84</v>
      </c>
    </row>
    <row r="37" spans="1:10">
      <c r="A37" s="57">
        <v>29</v>
      </c>
      <c r="B37" s="34" t="s">
        <v>83</v>
      </c>
      <c r="C37" s="2" t="s">
        <v>10</v>
      </c>
      <c r="D37" s="15">
        <v>80</v>
      </c>
      <c r="E37" s="15">
        <v>1</v>
      </c>
      <c r="F37" s="15"/>
      <c r="G37" s="15"/>
      <c r="H37" s="76">
        <f>D37*E37</f>
        <v>80</v>
      </c>
      <c r="I37" s="16"/>
      <c r="J37" s="17">
        <f t="shared" si="5"/>
        <v>0</v>
      </c>
    </row>
    <row r="38" spans="1:10">
      <c r="A38" s="56">
        <v>30</v>
      </c>
      <c r="B38" s="37" t="s">
        <v>36</v>
      </c>
      <c r="C38" s="1" t="s">
        <v>10</v>
      </c>
      <c r="D38" s="6">
        <v>172</v>
      </c>
      <c r="E38" s="6">
        <v>1</v>
      </c>
      <c r="F38" s="6"/>
      <c r="G38" s="6"/>
      <c r="H38" s="6">
        <f>D38*E38</f>
        <v>172</v>
      </c>
      <c r="I38" s="7"/>
      <c r="J38" s="8">
        <f t="shared" si="5"/>
        <v>0</v>
      </c>
    </row>
    <row r="39" spans="1:10">
      <c r="A39" s="56">
        <v>31</v>
      </c>
      <c r="B39" s="37" t="s">
        <v>37</v>
      </c>
      <c r="C39" s="1" t="s">
        <v>10</v>
      </c>
      <c r="D39" s="6">
        <v>58.1</v>
      </c>
      <c r="E39" s="6">
        <v>2</v>
      </c>
      <c r="F39" s="6"/>
      <c r="G39" s="6"/>
      <c r="H39" s="6">
        <f>D39*E39</f>
        <v>116.2</v>
      </c>
      <c r="I39" s="7"/>
      <c r="J39" s="8">
        <f t="shared" si="5"/>
        <v>0</v>
      </c>
    </row>
    <row r="40" spans="1:10" ht="15.75" thickBot="1">
      <c r="A40" s="57">
        <v>32</v>
      </c>
      <c r="B40" s="39" t="s">
        <v>38</v>
      </c>
      <c r="C40" s="11" t="s">
        <v>39</v>
      </c>
      <c r="D40" s="12">
        <v>400</v>
      </c>
      <c r="E40" s="12">
        <v>1</v>
      </c>
      <c r="F40" s="12"/>
      <c r="G40" s="12"/>
      <c r="H40" s="77">
        <f>D40*E40</f>
        <v>400</v>
      </c>
      <c r="I40" s="13"/>
      <c r="J40" s="14">
        <f t="shared" si="5"/>
        <v>0</v>
      </c>
    </row>
    <row r="41" spans="1:10" ht="15.75" thickBot="1">
      <c r="A41" s="53"/>
      <c r="B41" s="18"/>
      <c r="C41" s="18"/>
      <c r="D41" s="18"/>
      <c r="E41" s="18"/>
      <c r="F41" s="18"/>
      <c r="G41" s="18"/>
      <c r="H41" s="18"/>
      <c r="I41" s="18"/>
      <c r="J41" s="19"/>
    </row>
    <row r="42" spans="1:10" ht="15.75" thickBot="1">
      <c r="A42" s="59"/>
      <c r="B42" s="41" t="s">
        <v>45</v>
      </c>
      <c r="C42" s="32"/>
      <c r="D42" s="32"/>
      <c r="E42" s="32"/>
      <c r="F42" s="32"/>
      <c r="G42" s="32"/>
      <c r="H42" s="32"/>
      <c r="I42" s="32"/>
      <c r="J42" s="33">
        <f>SUM(J7:J35,J37:J40)</f>
        <v>0</v>
      </c>
    </row>
    <row r="43" spans="1:10" ht="15.75" hidden="1" thickBot="1">
      <c r="A43" s="60"/>
      <c r="B43" s="42" t="s">
        <v>46</v>
      </c>
      <c r="C43" s="1"/>
      <c r="D43" s="1"/>
      <c r="E43" s="1"/>
      <c r="F43" s="1"/>
      <c r="G43" s="1"/>
      <c r="H43" s="1"/>
      <c r="I43" s="1"/>
      <c r="J43" s="8">
        <f>J42*21%</f>
        <v>0</v>
      </c>
    </row>
    <row r="44" spans="1:10" ht="15.75" hidden="1" thickBot="1">
      <c r="A44" s="60"/>
      <c r="B44" s="43" t="s">
        <v>47</v>
      </c>
      <c r="C44" s="3"/>
      <c r="D44" s="3"/>
      <c r="E44" s="3"/>
      <c r="F44" s="3"/>
      <c r="G44" s="3"/>
      <c r="H44" s="3"/>
      <c r="I44" s="3"/>
      <c r="J44" s="9">
        <f>J42+J43</f>
        <v>0</v>
      </c>
    </row>
    <row r="45" spans="1:10" ht="15.75" hidden="1" thickBot="1">
      <c r="A45" s="60"/>
      <c r="J45" s="10"/>
    </row>
    <row r="46" spans="1:10" ht="27.75" customHeight="1" thickBot="1">
      <c r="A46" s="61"/>
      <c r="B46" s="23" t="s">
        <v>52</v>
      </c>
      <c r="C46" s="23"/>
      <c r="D46" s="23"/>
      <c r="E46" s="23"/>
      <c r="F46" s="23"/>
      <c r="G46" s="23"/>
      <c r="H46" s="23"/>
      <c r="I46" s="23"/>
      <c r="J46" s="24">
        <f>J42*4</f>
        <v>0</v>
      </c>
    </row>
    <row r="48" spans="1:10">
      <c r="B48" s="25"/>
    </row>
    <row r="49" spans="2:2">
      <c r="B49" s="44" t="s">
        <v>65</v>
      </c>
    </row>
    <row r="50" spans="2:2">
      <c r="B50" s="45" t="s">
        <v>66</v>
      </c>
    </row>
    <row r="51" spans="2:2">
      <c r="B51" s="45" t="s">
        <v>67</v>
      </c>
    </row>
    <row r="52" spans="2:2">
      <c r="B52" s="46" t="s">
        <v>68</v>
      </c>
    </row>
  </sheetData>
  <mergeCells count="1">
    <mergeCell ref="B2:J2"/>
  </mergeCells>
  <phoneticPr fontId="0" type="noConversion"/>
  <printOptions horizontalCentered="1"/>
  <pageMargins left="0.70866141732283472" right="0.70866141732283472" top="0.47244094488188981" bottom="0.51181102362204722" header="0.31496062992125984" footer="0.31496062992125984"/>
  <pageSetup paperSize="9" scale="62" orientation="landscape" r:id="rId1"/>
  <headerFooter>
    <oddHeader>&amp;RPříloha č. 2.1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Výkaz výměr</vt:lpstr>
      <vt:lpstr>'Výkaz výměr'!Print_Area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GrygarJ</dc:creator>
  <cp:lastModifiedBy>greg</cp:lastModifiedBy>
  <cp:lastPrinted>2013-03-11T08:31:06Z</cp:lastPrinted>
  <dcterms:created xsi:type="dcterms:W3CDTF">2013-01-22T15:11:58Z</dcterms:created>
  <dcterms:modified xsi:type="dcterms:W3CDTF">2013-03-11T08:31:48Z</dcterms:modified>
</cp:coreProperties>
</file>