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760" firstSheet="1" activeTab="1"/>
  </bookViews>
  <sheets>
    <sheet name="Originál" sheetId="1" state="hidden" r:id="rId1"/>
    <sheet name="tabulka" sheetId="2" r:id="rId2"/>
  </sheets>
  <definedNames>
    <definedName name="_xlnm.Print_Titles" localSheetId="1">'tabulka'!$26:$27</definedName>
    <definedName name="_xlnm.Print_Area" localSheetId="1">'tabulka'!$A$1:$E$130</definedName>
  </definedNames>
  <calcPr fullCalcOnLoad="1"/>
</workbook>
</file>

<file path=xl/sharedStrings.xml><?xml version="1.0" encoding="utf-8"?>
<sst xmlns="http://schemas.openxmlformats.org/spreadsheetml/2006/main" count="214" uniqueCount="141">
  <si>
    <t>trojúhelník    900</t>
  </si>
  <si>
    <t xml:space="preserve">kruh   700  </t>
  </si>
  <si>
    <t>osmiúhelník    700</t>
  </si>
  <si>
    <t>čtverec    500 x 500</t>
  </si>
  <si>
    <t xml:space="preserve">obdélník   900 x 200 </t>
  </si>
  <si>
    <t>obdélník   500 x 1000</t>
  </si>
  <si>
    <t>obdélník   700 x 500</t>
  </si>
  <si>
    <t>obdélník   1000 x 750</t>
  </si>
  <si>
    <t>obdélník   1500 x 1000</t>
  </si>
  <si>
    <t>obdélník   500 x 150</t>
  </si>
  <si>
    <t>obdélník   500 x 300</t>
  </si>
  <si>
    <t>směrové   1100 x 330</t>
  </si>
  <si>
    <t>směrové   1300 x 330</t>
  </si>
  <si>
    <t>směrové   1500 x 330</t>
  </si>
  <si>
    <t>směrové   1800 x 330</t>
  </si>
  <si>
    <t>směrové   700 x 200</t>
  </si>
  <si>
    <t>ks/rok</t>
  </si>
  <si>
    <t>Položka</t>
  </si>
  <si>
    <t>%</t>
  </si>
  <si>
    <t>CELKEM</t>
  </si>
  <si>
    <t>zpomalovací práh - koncový díl</t>
  </si>
  <si>
    <t>zpomalovací práh - střední díl</t>
  </si>
  <si>
    <t>spojovací tyč</t>
  </si>
  <si>
    <t>spojovací materiál</t>
  </si>
  <si>
    <t>dopravní zrcadlo kulaté Ø 1000</t>
  </si>
  <si>
    <t>dopravní zrcadlo kulaté Ø 700</t>
  </si>
  <si>
    <t>dopravní zrcadlo kulaté Ø 500</t>
  </si>
  <si>
    <t>dopravní zrcadlo obdélníkové   800 x 1000</t>
  </si>
  <si>
    <t>dopravní zrcadlo obdélníkové   600 x 800</t>
  </si>
  <si>
    <t>dopravní zrcadlo obdélníkové   400 x 600</t>
  </si>
  <si>
    <t>zábradlí trubkové (bm)</t>
  </si>
  <si>
    <t>zábradlí parkové (bm)</t>
  </si>
  <si>
    <t>víčko na sloupek</t>
  </si>
  <si>
    <t>objímka včetně spojovacího materiálu</t>
  </si>
  <si>
    <t>uchycení na sloup veřejného osvětlení</t>
  </si>
  <si>
    <t>patka plastová pro 3 kotvy kompletní</t>
  </si>
  <si>
    <t>patka Al pro 3 kotvy kompletní</t>
  </si>
  <si>
    <t>patka Al pro 4 kotvy kompletní</t>
  </si>
  <si>
    <t>patka Al pro 3 kotvy – eloxovaná kompletní</t>
  </si>
  <si>
    <t>I profil Zn č. 14 pro velkoplošnou DZ (bm)</t>
  </si>
  <si>
    <t>I profil Zn č. 16 pro velkoplošnou DZ (bm)</t>
  </si>
  <si>
    <t>boční lišta velkoplošné DZ</t>
  </si>
  <si>
    <t>úchytka lamel pro velkoplošnou DZ</t>
  </si>
  <si>
    <t>držák DZ na zeď nemovitosti</t>
  </si>
  <si>
    <t>montáž sloupku nebo patky</t>
  </si>
  <si>
    <t>montáž sloupku do patky</t>
  </si>
  <si>
    <t>montáž DZ</t>
  </si>
  <si>
    <t>montáž velkorozměrové DZ   (m2)</t>
  </si>
  <si>
    <t>montáž I profilu</t>
  </si>
  <si>
    <t>demontáž sloupku nebo patky</t>
  </si>
  <si>
    <t>demontáž DZ</t>
  </si>
  <si>
    <t>demontáž velkorozměrové DZ  (m2)</t>
  </si>
  <si>
    <t>ks,m/rok</t>
  </si>
  <si>
    <t>silniční sloupek Ø 60 (bm)</t>
  </si>
  <si>
    <t>silniční sloupek Ø 70 (bm)</t>
  </si>
  <si>
    <t>PŘIBLIŽNÝ ROČNÍ ROZSAH PRACÍ NA ÚDRŽBĚ A OBNOVĚ DOPRAVNÍHO ZNAČENÍ</t>
  </si>
  <si>
    <t>DOPRAVNÍ ZNAČKY</t>
  </si>
  <si>
    <t>OSTATNÍ MATERIÁL</t>
  </si>
  <si>
    <t>PRÁCE</t>
  </si>
  <si>
    <t>VODOROVNÉ ZNAČENÍ</t>
  </si>
  <si>
    <t>barva bílá (m2)</t>
  </si>
  <si>
    <t>m2/rok</t>
  </si>
  <si>
    <t>barva žlutá</t>
  </si>
  <si>
    <t>plast barevný</t>
  </si>
  <si>
    <t>odstraňování DZ</t>
  </si>
  <si>
    <t>Cena za 1 jednotku bez DPH</t>
  </si>
  <si>
    <t>Celková cena za rok bez DPH</t>
  </si>
  <si>
    <r>
      <t xml:space="preserve">Cena za 1 jednotku bez DPH </t>
    </r>
    <r>
      <rPr>
        <b/>
        <sz val="10"/>
        <color indexed="10"/>
        <rFont val="Arial"/>
        <family val="2"/>
      </rPr>
      <t>(typ FeZn)</t>
    </r>
  </si>
  <si>
    <t>silniční sloupek Zn Ø 60 (bm)</t>
  </si>
  <si>
    <t>silniční sloupek Zn Ø 70 (bm)</t>
  </si>
  <si>
    <t>objímka pro DZ Zn včetně spojovacího materiálu</t>
  </si>
  <si>
    <t>patka Al pro 3 kotvy – eloxovaná černá - kompletní</t>
  </si>
  <si>
    <t>úchytka lamel ("zámek") pro velkoplošnou DZ</t>
  </si>
  <si>
    <t>MONTÁŽNÍ PRÁCE</t>
  </si>
  <si>
    <t>Osoba zodpovědná za elektronickou aukci:</t>
  </si>
  <si>
    <t>Mobilní telefon:</t>
  </si>
  <si>
    <t>E-mail:</t>
  </si>
  <si>
    <t>podpis oprávněné osoby + razítko</t>
  </si>
  <si>
    <t>V/Ve ……………..….... dne ……………..</t>
  </si>
  <si>
    <r>
      <t xml:space="preserve">PŘIBLIŽNÝ ROČNÍ ROZSAH PRACÍ NA ÚDRŽBĚ A OBNOVĚ DOPRAVNÍHO ZNAČENÍ
</t>
    </r>
    <r>
      <rPr>
        <b/>
        <i/>
        <sz val="14"/>
        <rFont val="Arial"/>
        <family val="2"/>
      </rPr>
      <t>statutární město Ostrava – městský obvod Poruba</t>
    </r>
  </si>
  <si>
    <t xml:space="preserve">na veřejnou zakázku na služby: </t>
  </si>
  <si>
    <t>„Osazování a údržba dopravního značení na území SMO-MOb Poruba“</t>
  </si>
  <si>
    <t xml:space="preserve">Údaje o uchazeči </t>
  </si>
  <si>
    <t>Obchodní firma nebo název</t>
  </si>
  <si>
    <t>(jedná-li se o právnickou osobu)</t>
  </si>
  <si>
    <t>Obchodní firma nebo jméno a příjmení</t>
  </si>
  <si>
    <t>(jedná-li se o fyzickou osobu)</t>
  </si>
  <si>
    <t>Sídlo</t>
  </si>
  <si>
    <t>Místo podnikání popř. místo trvalého pobytu</t>
  </si>
  <si>
    <t>Právní forma</t>
  </si>
  <si>
    <t>IČ</t>
  </si>
  <si>
    <t>Telefon</t>
  </si>
  <si>
    <t>Fax</t>
  </si>
  <si>
    <t>E-mail</t>
  </si>
  <si>
    <t>podlimitní veřejné zakázky zadávané druhem zjednodušeného podlimitního řízení dle ust. § 38 zákona č. 137/2006 Sb., o veřejných zakázkách, ve znění pozdějších předpisů (dále jen „zákon“)</t>
  </si>
  <si>
    <t>Kontaktní osoba pro jednání ve věci nabídky</t>
  </si>
  <si>
    <t>Krycí list nabídky - Příloha č. 4</t>
  </si>
  <si>
    <t>Provedení prolisovaná s dvojitým ohybem celoreflexní folie třída 1, životnost 5 let</t>
  </si>
  <si>
    <t>DIČ</t>
  </si>
  <si>
    <t>Přihradová konstrukce pro velkoplošnou DZ (bm)</t>
  </si>
  <si>
    <t>armokoš včetně betonáže pro velkoploštnou DZ</t>
  </si>
  <si>
    <t>rovnání sloupku (ks)</t>
  </si>
  <si>
    <t>odstraňování vodorovného dopravního značení</t>
  </si>
  <si>
    <t>cenu nezadávat, vypočítá se automaticky z Vaších naceněných položek</t>
  </si>
  <si>
    <t>CELKEM ZA 1 ROK V Kč bez DPH</t>
  </si>
  <si>
    <t>CELKEM ZA 2 ROKY V Kč bez DPH</t>
  </si>
  <si>
    <t>rovnání dopravního značení (ks)</t>
  </si>
  <si>
    <t>ks,bm/rok</t>
  </si>
  <si>
    <t>ks; m2/rok</t>
  </si>
  <si>
    <t>montáž patky (ks)</t>
  </si>
  <si>
    <t>montáž sloupku do patky (ks)</t>
  </si>
  <si>
    <t>montáž DZ (ks)</t>
  </si>
  <si>
    <t>montáž příhradová konstrukce (ks)</t>
  </si>
  <si>
    <t>demontáž sloupku (ks)</t>
  </si>
  <si>
    <t>demontáž patky (ks)</t>
  </si>
  <si>
    <t>demontáž DZ (ks)</t>
  </si>
  <si>
    <t>ostatní náklady (čištění, značení apod.)</t>
  </si>
  <si>
    <t>montáž sloupku včetně upevnění</t>
  </si>
  <si>
    <t>barva žlutá (m2)</t>
  </si>
  <si>
    <t>plast bílý (m2)</t>
  </si>
  <si>
    <t>plast barevný (m2)</t>
  </si>
  <si>
    <t>CELKEM za 1 Ks stání</t>
  </si>
  <si>
    <t>CELKEM za 100 Ks stání</t>
  </si>
  <si>
    <t>Cena za kompletní dodávku 1 ks vyhrazeného stání</t>
  </si>
  <si>
    <t>Cena za kompletní dodávku 1 Ks dopravního značení</t>
  </si>
  <si>
    <t>……………………………………………………………</t>
  </si>
  <si>
    <t>73  DZ dle ceníku dopravních značek</t>
  </si>
  <si>
    <r>
      <t>montáž sloupku (</t>
    </r>
    <r>
      <rPr>
        <i/>
        <sz val="10"/>
        <rFont val="Arial"/>
        <family val="2"/>
      </rPr>
      <t>cena dle položky 44)</t>
    </r>
  </si>
  <si>
    <r>
      <t xml:space="preserve">silniční sloupek ø 60 
</t>
    </r>
    <r>
      <rPr>
        <i/>
        <sz val="10"/>
        <rFont val="Arial"/>
        <family val="2"/>
      </rPr>
      <t>(cena dle položky 29)</t>
    </r>
  </si>
  <si>
    <r>
      <t xml:space="preserve">víčko na sloupek 
</t>
    </r>
    <r>
      <rPr>
        <i/>
        <sz val="10"/>
        <rFont val="Arial"/>
        <family val="2"/>
      </rPr>
      <t>(cena dle položky 31)</t>
    </r>
  </si>
  <si>
    <r>
      <t xml:space="preserve">DZ IP 12    700x500 
</t>
    </r>
    <r>
      <rPr>
        <i/>
        <sz val="10"/>
        <rFont val="Arial"/>
        <family val="2"/>
      </rPr>
      <t>(cena dle položky 7)</t>
    </r>
  </si>
  <si>
    <r>
      <t xml:space="preserve">DT E 13: text: typ SPZ 150 x 500 </t>
    </r>
    <r>
      <rPr>
        <i/>
        <sz val="10"/>
        <rFont val="Arial"/>
        <family val="2"/>
      </rPr>
      <t>(cena dle položky 10)</t>
    </r>
  </si>
  <si>
    <r>
      <t xml:space="preserve">montáž DZ na sloupek 
</t>
    </r>
    <r>
      <rPr>
        <i/>
        <sz val="10"/>
        <rFont val="Arial"/>
        <family val="2"/>
      </rPr>
      <t>(cena dle položky 45)</t>
    </r>
  </si>
  <si>
    <r>
      <t xml:space="preserve">vodorovné dopravní značení - V 10e bílá barva (3 m2)
</t>
    </r>
    <r>
      <rPr>
        <i/>
        <sz val="10"/>
        <rFont val="Arial"/>
        <family val="2"/>
      </rPr>
      <t>(cena dle položky 55)</t>
    </r>
  </si>
  <si>
    <t>68  montáž sloupku včetně 
    upevnění 
    (cena dle položky 54)</t>
  </si>
  <si>
    <r>
      <t xml:space="preserve">69  silniční sloupek ø 60
     </t>
    </r>
    <r>
      <rPr>
        <i/>
        <sz val="10"/>
        <rFont val="Arial"/>
        <family val="2"/>
      </rPr>
      <t>(cena dle položky 29)</t>
    </r>
  </si>
  <si>
    <r>
      <t xml:space="preserve">70  víčko na sloupek
</t>
    </r>
    <r>
      <rPr>
        <i/>
        <sz val="10"/>
        <rFont val="Arial"/>
        <family val="2"/>
      </rPr>
      <t>(cena dle položky 31)</t>
    </r>
  </si>
  <si>
    <r>
      <t xml:space="preserve">71  montáž DZ na sloupek
</t>
    </r>
    <r>
      <rPr>
        <i/>
        <sz val="10"/>
        <rFont val="Arial"/>
        <family val="2"/>
      </rPr>
      <t>(cena dle položky 45)</t>
    </r>
  </si>
  <si>
    <r>
      <t xml:space="preserve">72  objímka pro DZ Zn včetně spojovacího materiálu
</t>
    </r>
    <r>
      <rPr>
        <i/>
        <sz val="10"/>
        <rFont val="Arial"/>
        <family val="2"/>
      </rPr>
      <t>(cena dle položky 32)</t>
    </r>
  </si>
  <si>
    <t>Do takto zbarvených polí vepište prosím Vaší cenovou nabídku</t>
  </si>
  <si>
    <t>Legenda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</si>
</sst>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¥€-2]\ #\ ##,000_);[Red]\([$€-2]\ #\ ##,000\)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6"/>
      <name val="Arial"/>
      <family val="2"/>
    </font>
    <font>
      <i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Up="1" diagonalDown="1">
      <left style="thin"/>
      <right style="double"/>
      <top style="thin"/>
      <bottom style="double"/>
      <diagonal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16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 vertical="top" wrapText="1"/>
    </xf>
    <xf numFmtId="167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1" fontId="0" fillId="0" borderId="13" xfId="0" applyNumberForma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167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vertical="top" wrapText="1"/>
    </xf>
    <xf numFmtId="1" fontId="0" fillId="0" borderId="18" xfId="0" applyNumberFormat="1" applyFont="1" applyBorder="1" applyAlignment="1">
      <alignment horizontal="right" wrapText="1"/>
    </xf>
    <xf numFmtId="167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 vertical="top" wrapText="1"/>
    </xf>
    <xf numFmtId="1" fontId="0" fillId="0" borderId="24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Font="1" applyBorder="1" applyAlignment="1">
      <alignment vertical="top" wrapText="1"/>
    </xf>
    <xf numFmtId="1" fontId="0" fillId="0" borderId="27" xfId="0" applyNumberFormat="1" applyFont="1" applyBorder="1" applyAlignment="1">
      <alignment horizontal="right" wrapText="1"/>
    </xf>
    <xf numFmtId="167" fontId="0" fillId="0" borderId="28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24" borderId="29" xfId="0" applyFill="1" applyBorder="1" applyAlignment="1">
      <alignment/>
    </xf>
    <xf numFmtId="0" fontId="0" fillId="24" borderId="30" xfId="0" applyFont="1" applyFill="1" applyBorder="1" applyAlignment="1">
      <alignment vertical="top" wrapText="1"/>
    </xf>
    <xf numFmtId="1" fontId="0" fillId="24" borderId="30" xfId="0" applyNumberFormat="1" applyFont="1" applyFill="1" applyBorder="1" applyAlignment="1">
      <alignment horizontal="right" wrapText="1"/>
    </xf>
    <xf numFmtId="167" fontId="0" fillId="24" borderId="31" xfId="0" applyNumberFormat="1" applyFill="1" applyBorder="1" applyAlignment="1">
      <alignment horizontal="right"/>
    </xf>
    <xf numFmtId="0" fontId="0" fillId="24" borderId="17" xfId="0" applyFill="1" applyBorder="1" applyAlignment="1">
      <alignment/>
    </xf>
    <xf numFmtId="0" fontId="0" fillId="24" borderId="18" xfId="0" applyFont="1" applyFill="1" applyBorder="1" applyAlignment="1">
      <alignment vertical="top" wrapText="1"/>
    </xf>
    <xf numFmtId="1" fontId="0" fillId="24" borderId="18" xfId="0" applyNumberFormat="1" applyFont="1" applyFill="1" applyBorder="1" applyAlignment="1">
      <alignment horizontal="right" wrapText="1"/>
    </xf>
    <xf numFmtId="167" fontId="0" fillId="24" borderId="19" xfId="0" applyNumberFormat="1" applyFill="1" applyBorder="1" applyAlignment="1">
      <alignment horizontal="right"/>
    </xf>
    <xf numFmtId="0" fontId="0" fillId="24" borderId="30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ont="1" applyFill="1" applyBorder="1" applyAlignment="1">
      <alignment vertical="top" wrapText="1"/>
    </xf>
    <xf numFmtId="1" fontId="0" fillId="24" borderId="33" xfId="0" applyNumberFormat="1" applyFont="1" applyFill="1" applyBorder="1" applyAlignment="1">
      <alignment horizontal="right" wrapText="1"/>
    </xf>
    <xf numFmtId="167" fontId="0" fillId="24" borderId="34" xfId="0" applyNumberFormat="1" applyFill="1" applyBorder="1" applyAlignment="1">
      <alignment horizontal="right"/>
    </xf>
    <xf numFmtId="0" fontId="0" fillId="24" borderId="33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1" fontId="0" fillId="24" borderId="27" xfId="0" applyNumberFormat="1" applyFont="1" applyFill="1" applyBorder="1" applyAlignment="1">
      <alignment horizontal="right" wrapText="1"/>
    </xf>
    <xf numFmtId="167" fontId="0" fillId="24" borderId="28" xfId="0" applyNumberFormat="1" applyFill="1" applyBorder="1" applyAlignment="1">
      <alignment horizontal="right"/>
    </xf>
    <xf numFmtId="0" fontId="0" fillId="25" borderId="0" xfId="0" applyFill="1" applyAlignment="1">
      <alignment/>
    </xf>
    <xf numFmtId="0" fontId="3" fillId="25" borderId="0" xfId="0" applyFont="1" applyFill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vertical="center" wrapText="1"/>
    </xf>
    <xf numFmtId="0" fontId="0" fillId="25" borderId="0" xfId="0" applyFont="1" applyFill="1" applyBorder="1" applyAlignment="1">
      <alignment horizontal="right" wrapText="1"/>
    </xf>
    <xf numFmtId="0" fontId="5" fillId="25" borderId="0" xfId="0" applyFont="1" applyFill="1" applyAlignment="1">
      <alignment/>
    </xf>
    <xf numFmtId="0" fontId="5" fillId="25" borderId="0" xfId="0" applyFont="1" applyFill="1" applyBorder="1" applyAlignment="1">
      <alignment horizontal="right" wrapText="1"/>
    </xf>
    <xf numFmtId="167" fontId="0" fillId="25" borderId="0" xfId="0" applyNumberFormat="1" applyFill="1" applyBorder="1" applyAlignment="1">
      <alignment horizontal="right"/>
    </xf>
    <xf numFmtId="0" fontId="0" fillId="25" borderId="0" xfId="0" applyFill="1" applyAlignment="1">
      <alignment vertical="center"/>
    </xf>
    <xf numFmtId="0" fontId="0" fillId="25" borderId="0" xfId="0" applyFont="1" applyFill="1" applyBorder="1" applyAlignment="1">
      <alignment horizontal="right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center" wrapText="1"/>
    </xf>
    <xf numFmtId="0" fontId="5" fillId="25" borderId="0" xfId="0" applyFont="1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ill="1" applyBorder="1" applyAlignment="1">
      <alignment vertical="center"/>
    </xf>
    <xf numFmtId="0" fontId="3" fillId="25" borderId="0" xfId="0" applyFont="1" applyFill="1" applyAlignment="1">
      <alignment vertical="center" wrapText="1"/>
    </xf>
    <xf numFmtId="0" fontId="0" fillId="25" borderId="35" xfId="0" applyFill="1" applyBorder="1" applyAlignment="1">
      <alignment/>
    </xf>
    <xf numFmtId="44" fontId="0" fillId="25" borderId="36" xfId="0" applyNumberFormat="1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8" xfId="0" applyFill="1" applyBorder="1" applyAlignment="1">
      <alignment horizontal="center"/>
    </xf>
    <xf numFmtId="0" fontId="0" fillId="25" borderId="39" xfId="0" applyFill="1" applyBorder="1" applyAlignment="1">
      <alignment vertical="center" wrapText="1"/>
    </xf>
    <xf numFmtId="0" fontId="1" fillId="25" borderId="40" xfId="0" applyFont="1" applyFill="1" applyBorder="1" applyAlignment="1">
      <alignment horizontal="center" vertical="center" wrapText="1"/>
    </xf>
    <xf numFmtId="0" fontId="1" fillId="25" borderId="41" xfId="0" applyFont="1" applyFill="1" applyBorder="1" applyAlignment="1">
      <alignment horizontal="center" vertical="center" wrapText="1"/>
    </xf>
    <xf numFmtId="0" fontId="1" fillId="25" borderId="42" xfId="0" applyFont="1" applyFill="1" applyBorder="1" applyAlignment="1">
      <alignment horizontal="center" vertical="center" wrapText="1"/>
    </xf>
    <xf numFmtId="44" fontId="0" fillId="11" borderId="43" xfId="0" applyNumberFormat="1" applyFont="1" applyFill="1" applyBorder="1" applyAlignment="1">
      <alignment horizontal="center" wrapText="1"/>
    </xf>
    <xf numFmtId="0" fontId="0" fillId="25" borderId="44" xfId="0" applyFill="1" applyBorder="1" applyAlignment="1">
      <alignment/>
    </xf>
    <xf numFmtId="1" fontId="0" fillId="25" borderId="45" xfId="0" applyNumberFormat="1" applyFont="1" applyFill="1" applyBorder="1" applyAlignment="1">
      <alignment horizontal="center" wrapText="1"/>
    </xf>
    <xf numFmtId="44" fontId="0" fillId="11" borderId="45" xfId="0" applyNumberFormat="1" applyFont="1" applyFill="1" applyBorder="1" applyAlignment="1">
      <alignment horizontal="center" wrapText="1"/>
    </xf>
    <xf numFmtId="44" fontId="0" fillId="25" borderId="46" xfId="0" applyNumberFormat="1" applyFill="1" applyBorder="1" applyAlignment="1">
      <alignment/>
    </xf>
    <xf numFmtId="0" fontId="5" fillId="19" borderId="40" xfId="0" applyFont="1" applyFill="1" applyBorder="1" applyAlignment="1">
      <alignment vertical="top" wrapText="1"/>
    </xf>
    <xf numFmtId="44" fontId="5" fillId="19" borderId="42" xfId="0" applyNumberFormat="1" applyFont="1" applyFill="1" applyBorder="1" applyAlignment="1">
      <alignment horizontal="center"/>
    </xf>
    <xf numFmtId="44" fontId="5" fillId="19" borderId="41" xfId="0" applyNumberFormat="1" applyFont="1" applyFill="1" applyBorder="1" applyAlignment="1">
      <alignment horizontal="center"/>
    </xf>
    <xf numFmtId="0" fontId="5" fillId="19" borderId="39" xfId="0" applyFont="1" applyFill="1" applyBorder="1" applyAlignment="1">
      <alignment/>
    </xf>
    <xf numFmtId="0" fontId="0" fillId="25" borderId="39" xfId="0" applyFill="1" applyBorder="1" applyAlignment="1">
      <alignment vertical="center"/>
    </xf>
    <xf numFmtId="0" fontId="1" fillId="25" borderId="40" xfId="0" applyFont="1" applyFill="1" applyBorder="1" applyAlignment="1">
      <alignment horizontal="center" vertical="center"/>
    </xf>
    <xf numFmtId="0" fontId="5" fillId="19" borderId="40" xfId="0" applyFont="1" applyFill="1" applyBorder="1" applyAlignment="1">
      <alignment/>
    </xf>
    <xf numFmtId="44" fontId="5" fillId="19" borderId="41" xfId="0" applyNumberFormat="1" applyFont="1" applyFill="1" applyBorder="1" applyAlignment="1">
      <alignment/>
    </xf>
    <xf numFmtId="0" fontId="1" fillId="25" borderId="42" xfId="0" applyFont="1" applyFill="1" applyBorder="1" applyAlignment="1">
      <alignment horizontal="center" vertical="center"/>
    </xf>
    <xf numFmtId="3" fontId="5" fillId="19" borderId="42" xfId="0" applyNumberFormat="1" applyFont="1" applyFill="1" applyBorder="1" applyAlignment="1">
      <alignment horizontal="center"/>
    </xf>
    <xf numFmtId="0" fontId="0" fillId="25" borderId="44" xfId="0" applyFont="1" applyFill="1" applyBorder="1" applyAlignment="1">
      <alignment/>
    </xf>
    <xf numFmtId="0" fontId="0" fillId="25" borderId="47" xfId="0" applyFont="1" applyFill="1" applyBorder="1" applyAlignment="1">
      <alignment vertical="top" wrapText="1"/>
    </xf>
    <xf numFmtId="1" fontId="0" fillId="25" borderId="45" xfId="0" applyNumberFormat="1" applyFont="1" applyFill="1" applyBorder="1" applyAlignment="1">
      <alignment horizontal="center" wrapText="1"/>
    </xf>
    <xf numFmtId="0" fontId="5" fillId="25" borderId="35" xfId="0" applyFont="1" applyFill="1" applyBorder="1" applyAlignment="1">
      <alignment/>
    </xf>
    <xf numFmtId="44" fontId="5" fillId="25" borderId="0" xfId="0" applyNumberFormat="1" applyFont="1" applyFill="1" applyBorder="1" applyAlignment="1">
      <alignment horizontal="center"/>
    </xf>
    <xf numFmtId="0" fontId="1" fillId="25" borderId="0" xfId="0" applyFont="1" applyFill="1" applyBorder="1" applyAlignment="1">
      <alignment horizontal="right" vertical="center"/>
    </xf>
    <xf numFmtId="0" fontId="7" fillId="25" borderId="0" xfId="0" applyFont="1" applyFill="1" applyBorder="1" applyAlignment="1">
      <alignment horizontal="left" vertical="center" wrapText="1"/>
    </xf>
    <xf numFmtId="0" fontId="7" fillId="25" borderId="36" xfId="0" applyFont="1" applyFill="1" applyBorder="1" applyAlignment="1">
      <alignment horizontal="left" vertical="center" wrapText="1"/>
    </xf>
    <xf numFmtId="0" fontId="7" fillId="25" borderId="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0" fillId="25" borderId="48" xfId="0" applyFill="1" applyBorder="1" applyAlignment="1">
      <alignment/>
    </xf>
    <xf numFmtId="0" fontId="1" fillId="25" borderId="49" xfId="0" applyFont="1" applyFill="1" applyBorder="1" applyAlignment="1">
      <alignment/>
    </xf>
    <xf numFmtId="0" fontId="0" fillId="25" borderId="49" xfId="0" applyFill="1" applyBorder="1" applyAlignment="1">
      <alignment horizontal="center"/>
    </xf>
    <xf numFmtId="0" fontId="0" fillId="25" borderId="50" xfId="0" applyFill="1" applyBorder="1" applyAlignment="1">
      <alignment/>
    </xf>
    <xf numFmtId="0" fontId="0" fillId="25" borderId="51" xfId="0" applyFill="1" applyBorder="1" applyAlignment="1">
      <alignment horizontal="center"/>
    </xf>
    <xf numFmtId="0" fontId="1" fillId="25" borderId="47" xfId="0" applyFont="1" applyFill="1" applyBorder="1" applyAlignment="1">
      <alignment/>
    </xf>
    <xf numFmtId="0" fontId="0" fillId="25" borderId="47" xfId="0" applyFill="1" applyBorder="1" applyAlignment="1">
      <alignment horizontal="center"/>
    </xf>
    <xf numFmtId="0" fontId="0" fillId="25" borderId="51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47" xfId="0" applyFont="1" applyFill="1" applyBorder="1" applyAlignment="1">
      <alignment/>
    </xf>
    <xf numFmtId="0" fontId="0" fillId="25" borderId="0" xfId="0" applyFont="1" applyFill="1" applyBorder="1" applyAlignment="1">
      <alignment wrapText="1"/>
    </xf>
    <xf numFmtId="0" fontId="0" fillId="25" borderId="47" xfId="0" applyFont="1" applyFill="1" applyBorder="1" applyAlignment="1">
      <alignment wrapText="1"/>
    </xf>
    <xf numFmtId="0" fontId="0" fillId="25" borderId="52" xfId="0" applyFont="1" applyFill="1" applyBorder="1" applyAlignment="1">
      <alignment wrapText="1"/>
    </xf>
    <xf numFmtId="0" fontId="0" fillId="25" borderId="35" xfId="0" applyFill="1" applyBorder="1" applyAlignment="1">
      <alignment vertical="center"/>
    </xf>
    <xf numFmtId="0" fontId="0" fillId="25" borderId="44" xfId="0" applyFill="1" applyBorder="1" applyAlignment="1">
      <alignment vertical="center"/>
    </xf>
    <xf numFmtId="0" fontId="0" fillId="25" borderId="35" xfId="0" applyFont="1" applyFill="1" applyBorder="1" applyAlignment="1">
      <alignment/>
    </xf>
    <xf numFmtId="0" fontId="1" fillId="25" borderId="53" xfId="0" applyFont="1" applyFill="1" applyBorder="1" applyAlignment="1">
      <alignment horizontal="center" vertical="center" wrapText="1"/>
    </xf>
    <xf numFmtId="44" fontId="5" fillId="19" borderId="53" xfId="0" applyNumberFormat="1" applyFont="1" applyFill="1" applyBorder="1" applyAlignment="1">
      <alignment horizontal="center"/>
    </xf>
    <xf numFmtId="0" fontId="0" fillId="25" borderId="44" xfId="0" applyFont="1" applyFill="1" applyBorder="1" applyAlignment="1">
      <alignment vertical="center"/>
    </xf>
    <xf numFmtId="44" fontId="0" fillId="11" borderId="54" xfId="0" applyNumberFormat="1" applyFont="1" applyFill="1" applyBorder="1" applyAlignment="1">
      <alignment horizontal="center" vertical="center" wrapText="1"/>
    </xf>
    <xf numFmtId="0" fontId="0" fillId="19" borderId="55" xfId="0" applyFill="1" applyBorder="1" applyAlignment="1">
      <alignment/>
    </xf>
    <xf numFmtId="0" fontId="0" fillId="17" borderId="56" xfId="0" applyFill="1" applyBorder="1" applyAlignment="1">
      <alignment/>
    </xf>
    <xf numFmtId="0" fontId="0" fillId="25" borderId="35" xfId="0" applyFont="1" applyFill="1" applyBorder="1" applyAlignment="1">
      <alignment vertical="center"/>
    </xf>
    <xf numFmtId="0" fontId="1" fillId="25" borderId="57" xfId="0" applyFont="1" applyFill="1" applyBorder="1" applyAlignment="1">
      <alignment horizontal="center" vertical="center" wrapText="1"/>
    </xf>
    <xf numFmtId="44" fontId="27" fillId="0" borderId="58" xfId="0" applyNumberFormat="1" applyFont="1" applyFill="1" applyBorder="1" applyAlignment="1">
      <alignment horizontal="center" wrapText="1"/>
    </xf>
    <xf numFmtId="44" fontId="27" fillId="0" borderId="54" xfId="0" applyNumberFormat="1" applyFont="1" applyFill="1" applyBorder="1" applyAlignment="1">
      <alignment horizontal="center" wrapText="1"/>
    </xf>
    <xf numFmtId="0" fontId="28" fillId="25" borderId="35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1" fontId="0" fillId="25" borderId="43" xfId="0" applyNumberFormat="1" applyFont="1" applyFill="1" applyBorder="1" applyAlignment="1">
      <alignment horizontal="center" wrapText="1"/>
    </xf>
    <xf numFmtId="44" fontId="27" fillId="0" borderId="54" xfId="0" applyNumberFormat="1" applyFont="1" applyFill="1" applyBorder="1" applyAlignment="1">
      <alignment horizontal="center" vertical="center" wrapText="1"/>
    </xf>
    <xf numFmtId="44" fontId="27" fillId="0" borderId="58" xfId="0" applyNumberFormat="1" applyFont="1" applyFill="1" applyBorder="1" applyAlignment="1">
      <alignment horizontal="center" vertical="center" wrapText="1"/>
    </xf>
    <xf numFmtId="44" fontId="0" fillId="25" borderId="54" xfId="0" applyNumberFormat="1" applyFill="1" applyBorder="1" applyAlignment="1">
      <alignment/>
    </xf>
    <xf numFmtId="0" fontId="0" fillId="25" borderId="0" xfId="0" applyFont="1" applyFill="1" applyBorder="1" applyAlignment="1">
      <alignment vertical="center" wrapText="1"/>
    </xf>
    <xf numFmtId="0" fontId="0" fillId="25" borderId="36" xfId="0" applyFill="1" applyBorder="1" applyAlignment="1">
      <alignment horizontal="center"/>
    </xf>
    <xf numFmtId="0" fontId="0" fillId="25" borderId="59" xfId="0" applyFill="1" applyBorder="1" applyAlignment="1">
      <alignment horizontal="center"/>
    </xf>
    <xf numFmtId="0" fontId="0" fillId="25" borderId="0" xfId="0" applyFont="1" applyFill="1" applyBorder="1" applyAlignment="1">
      <alignment vertical="top" wrapText="1"/>
    </xf>
    <xf numFmtId="0" fontId="5" fillId="25" borderId="60" xfId="0" applyFont="1" applyFill="1" applyBorder="1" applyAlignment="1">
      <alignment/>
    </xf>
    <xf numFmtId="0" fontId="5" fillId="25" borderId="61" xfId="0" applyFont="1" applyFill="1" applyBorder="1" applyAlignment="1">
      <alignment vertical="top" wrapText="1"/>
    </xf>
    <xf numFmtId="3" fontId="5" fillId="25" borderId="61" xfId="0" applyNumberFormat="1" applyFont="1" applyFill="1" applyBorder="1" applyAlignment="1">
      <alignment horizontal="center"/>
    </xf>
    <xf numFmtId="0" fontId="5" fillId="25" borderId="61" xfId="0" applyFont="1" applyFill="1" applyBorder="1" applyAlignment="1">
      <alignment horizontal="center"/>
    </xf>
    <xf numFmtId="44" fontId="5" fillId="25" borderId="57" xfId="0" applyNumberFormat="1" applyFont="1" applyFill="1" applyBorder="1" applyAlignment="1">
      <alignment horizontal="center"/>
    </xf>
    <xf numFmtId="0" fontId="0" fillId="25" borderId="47" xfId="0" applyFont="1" applyFill="1" applyBorder="1" applyAlignment="1">
      <alignment vertical="center" wrapText="1"/>
    </xf>
    <xf numFmtId="0" fontId="0" fillId="25" borderId="60" xfId="0" applyFill="1" applyBorder="1" applyAlignment="1">
      <alignment/>
    </xf>
    <xf numFmtId="0" fontId="0" fillId="25" borderId="61" xfId="0" applyFill="1" applyBorder="1" applyAlignment="1">
      <alignment/>
    </xf>
    <xf numFmtId="0" fontId="0" fillId="25" borderId="61" xfId="0" applyFill="1" applyBorder="1" applyAlignment="1">
      <alignment horizontal="center"/>
    </xf>
    <xf numFmtId="0" fontId="0" fillId="25" borderId="57" xfId="0" applyFill="1" applyBorder="1" applyAlignment="1">
      <alignment horizontal="center"/>
    </xf>
    <xf numFmtId="0" fontId="5" fillId="19" borderId="40" xfId="0" applyFont="1" applyFill="1" applyBorder="1" applyAlignment="1">
      <alignment horizontal="left" wrapText="1"/>
    </xf>
    <xf numFmtId="0" fontId="0" fillId="25" borderId="0" xfId="0" applyFont="1" applyFill="1" applyBorder="1" applyAlignment="1">
      <alignment horizontal="left" wrapText="1"/>
    </xf>
    <xf numFmtId="44" fontId="27" fillId="0" borderId="62" xfId="0" applyNumberFormat="1" applyFont="1" applyFill="1" applyBorder="1" applyAlignment="1">
      <alignment horizontal="right" vertical="center" wrapText="1"/>
    </xf>
    <xf numFmtId="0" fontId="28" fillId="25" borderId="36" xfId="0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/>
    </xf>
    <xf numFmtId="44" fontId="5" fillId="19" borderId="63" xfId="0" applyNumberFormat="1" applyFont="1" applyFill="1" applyBorder="1" applyAlignment="1">
      <alignment vertical="center"/>
    </xf>
    <xf numFmtId="44" fontId="5" fillId="17" borderId="64" xfId="0" applyNumberFormat="1" applyFont="1" applyFill="1" applyBorder="1" applyAlignment="1">
      <alignment vertical="center"/>
    </xf>
    <xf numFmtId="1" fontId="0" fillId="25" borderId="43" xfId="0" applyNumberFormat="1" applyFont="1" applyFill="1" applyBorder="1" applyAlignment="1">
      <alignment horizontal="center" vertical="center" wrapText="1"/>
    </xf>
    <xf numFmtId="1" fontId="0" fillId="25" borderId="45" xfId="0" applyNumberFormat="1" applyFont="1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/>
    </xf>
    <xf numFmtId="1" fontId="0" fillId="25" borderId="45" xfId="0" applyNumberFormat="1" applyFont="1" applyFill="1" applyBorder="1" applyAlignment="1">
      <alignment horizontal="center" vertical="center" wrapText="1"/>
    </xf>
    <xf numFmtId="1" fontId="0" fillId="25" borderId="43" xfId="0" applyNumberFormat="1" applyFont="1" applyFill="1" applyBorder="1" applyAlignment="1">
      <alignment horizontal="center" vertical="center" wrapText="1"/>
    </xf>
    <xf numFmtId="44" fontId="0" fillId="11" borderId="45" xfId="0" applyNumberFormat="1" applyFont="1" applyFill="1" applyBorder="1" applyAlignment="1">
      <alignment horizontal="center" vertical="center" wrapText="1"/>
    </xf>
    <xf numFmtId="44" fontId="0" fillId="11" borderId="43" xfId="0" applyNumberFormat="1" applyFont="1" applyFill="1" applyBorder="1" applyAlignment="1">
      <alignment horizontal="center" vertical="center" wrapText="1"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7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36" xfId="0" applyFill="1" applyBorder="1" applyAlignment="1">
      <alignment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19" borderId="39" xfId="0" applyFont="1" applyFill="1" applyBorder="1" applyAlignment="1">
      <alignment horizontal="center" vertical="center" wrapText="1"/>
    </xf>
    <xf numFmtId="0" fontId="4" fillId="19" borderId="40" xfId="0" applyFont="1" applyFill="1" applyBorder="1" applyAlignment="1">
      <alignment horizontal="center" vertical="center" wrapText="1"/>
    </xf>
    <xf numFmtId="0" fontId="4" fillId="19" borderId="41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1" fillId="25" borderId="69" xfId="0" applyFont="1" applyFill="1" applyBorder="1" applyAlignment="1">
      <alignment horizontal="center" vertical="center" wrapText="1"/>
    </xf>
    <xf numFmtId="0" fontId="1" fillId="25" borderId="67" xfId="0" applyFont="1" applyFill="1" applyBorder="1" applyAlignment="1">
      <alignment horizontal="center" vertical="center" wrapText="1"/>
    </xf>
    <xf numFmtId="0" fontId="1" fillId="25" borderId="68" xfId="0" applyFont="1" applyFill="1" applyBorder="1" applyAlignment="1">
      <alignment horizontal="center" vertical="center" wrapText="1"/>
    </xf>
    <xf numFmtId="0" fontId="0" fillId="24" borderId="70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3" fillId="25" borderId="60" xfId="0" applyFont="1" applyFill="1" applyBorder="1" applyAlignment="1">
      <alignment horizontal="center" vertical="center" wrapText="1"/>
    </xf>
    <xf numFmtId="0" fontId="3" fillId="25" borderId="61" xfId="0" applyFont="1" applyFill="1" applyBorder="1" applyAlignment="1">
      <alignment horizontal="center" vertical="center" wrapText="1"/>
    </xf>
    <xf numFmtId="0" fontId="3" fillId="25" borderId="57" xfId="0" applyFont="1" applyFill="1" applyBorder="1" applyAlignment="1">
      <alignment horizontal="center" vertical="center" wrapText="1"/>
    </xf>
    <xf numFmtId="0" fontId="3" fillId="25" borderId="37" xfId="0" applyFont="1" applyFill="1" applyBorder="1" applyAlignment="1">
      <alignment horizontal="center" vertical="center" wrapText="1"/>
    </xf>
    <xf numFmtId="0" fontId="3" fillId="25" borderId="38" xfId="0" applyFont="1" applyFill="1" applyBorder="1" applyAlignment="1">
      <alignment horizontal="center" vertical="center" wrapText="1"/>
    </xf>
    <xf numFmtId="0" fontId="3" fillId="25" borderId="59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4" fillId="10" borderId="40" xfId="0" applyFont="1" applyFill="1" applyBorder="1" applyAlignment="1">
      <alignment horizontal="center" vertical="center" wrapText="1"/>
    </xf>
    <xf numFmtId="0" fontId="4" fillId="10" borderId="41" xfId="0" applyFont="1" applyFill="1" applyBorder="1" applyAlignment="1">
      <alignment horizontal="center" vertical="center" wrapText="1"/>
    </xf>
    <xf numFmtId="0" fontId="7" fillId="24" borderId="66" xfId="0" applyFont="1" applyFill="1" applyBorder="1" applyAlignment="1">
      <alignment horizontal="center" vertical="center" wrapText="1"/>
    </xf>
    <xf numFmtId="0" fontId="7" fillId="24" borderId="71" xfId="0" applyFont="1" applyFill="1" applyBorder="1" applyAlignment="1">
      <alignment horizontal="center" vertical="center" wrapText="1"/>
    </xf>
    <xf numFmtId="0" fontId="5" fillId="19" borderId="72" xfId="0" applyFont="1" applyFill="1" applyBorder="1" applyAlignment="1">
      <alignment horizontal="center"/>
    </xf>
    <xf numFmtId="0" fontId="5" fillId="19" borderId="73" xfId="0" applyFont="1" applyFill="1" applyBorder="1" applyAlignment="1">
      <alignment horizontal="center"/>
    </xf>
    <xf numFmtId="0" fontId="5" fillId="17" borderId="74" xfId="0" applyFont="1" applyFill="1" applyBorder="1" applyAlignment="1">
      <alignment horizontal="center"/>
    </xf>
    <xf numFmtId="0" fontId="5" fillId="17" borderId="75" xfId="0" applyFont="1" applyFill="1" applyBorder="1" applyAlignment="1">
      <alignment horizontal="center"/>
    </xf>
    <xf numFmtId="0" fontId="0" fillId="24" borderId="76" xfId="0" applyFill="1" applyBorder="1" applyAlignment="1">
      <alignment horizontal="center"/>
    </xf>
    <xf numFmtId="0" fontId="0" fillId="24" borderId="77" xfId="0" applyFill="1" applyBorder="1" applyAlignment="1">
      <alignment horizontal="center"/>
    </xf>
    <xf numFmtId="0" fontId="0" fillId="24" borderId="78" xfId="0" applyFill="1" applyBorder="1" applyAlignment="1">
      <alignment horizontal="center"/>
    </xf>
    <xf numFmtId="0" fontId="0" fillId="24" borderId="79" xfId="0" applyFill="1" applyBorder="1" applyAlignment="1">
      <alignment horizontal="center"/>
    </xf>
    <xf numFmtId="0" fontId="4" fillId="25" borderId="0" xfId="0" applyFont="1" applyFill="1" applyBorder="1" applyAlignment="1">
      <alignment horizontal="center" vertical="top"/>
    </xf>
    <xf numFmtId="0" fontId="4" fillId="25" borderId="36" xfId="0" applyFont="1" applyFill="1" applyBorder="1" applyAlignment="1">
      <alignment horizontal="center" vertical="top"/>
    </xf>
    <xf numFmtId="0" fontId="3" fillId="25" borderId="39" xfId="0" applyFont="1" applyFill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1" fillId="25" borderId="60" xfId="0" applyFont="1" applyFill="1" applyBorder="1" applyAlignment="1">
      <alignment horizontal="center"/>
    </xf>
    <xf numFmtId="0" fontId="1" fillId="25" borderId="61" xfId="0" applyFont="1" applyFill="1" applyBorder="1" applyAlignment="1">
      <alignment horizontal="center"/>
    </xf>
    <xf numFmtId="0" fontId="1" fillId="25" borderId="57" xfId="0" applyFont="1" applyFill="1" applyBorder="1" applyAlignment="1">
      <alignment horizontal="center"/>
    </xf>
    <xf numFmtId="0" fontId="8" fillId="25" borderId="35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25" borderId="36" xfId="0" applyFont="1" applyFill="1" applyBorder="1" applyAlignment="1">
      <alignment horizontal="center"/>
    </xf>
    <xf numFmtId="0" fontId="0" fillId="25" borderId="35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36" xfId="0" applyFont="1" applyFill="1" applyBorder="1" applyAlignment="1">
      <alignment horizontal="center" vertical="center" wrapText="1"/>
    </xf>
    <xf numFmtId="0" fontId="1" fillId="25" borderId="69" xfId="0" applyFont="1" applyFill="1" applyBorder="1" applyAlignment="1">
      <alignment horizontal="center" vertical="center"/>
    </xf>
    <xf numFmtId="0" fontId="1" fillId="25" borderId="67" xfId="0" applyFont="1" applyFill="1" applyBorder="1" applyAlignment="1">
      <alignment horizontal="center" vertical="center"/>
    </xf>
    <xf numFmtId="0" fontId="1" fillId="25" borderId="68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3">
      <selection activeCell="E7" sqref="E7"/>
    </sheetView>
  </sheetViews>
  <sheetFormatPr defaultColWidth="9.140625" defaultRowHeight="12.75"/>
  <cols>
    <col min="1" max="1" width="3.00390625" style="0" bestFit="1" customWidth="1"/>
    <col min="2" max="2" width="30.7109375" style="0" customWidth="1"/>
    <col min="3" max="3" width="11.57421875" style="0" bestFit="1" customWidth="1"/>
    <col min="5" max="5" width="12.421875" style="0" customWidth="1"/>
    <col min="6" max="6" width="3.00390625" style="0" bestFit="1" customWidth="1"/>
    <col min="7" max="7" width="47.8515625" style="0" customWidth="1"/>
    <col min="10" max="10" width="6.28125" style="0" customWidth="1"/>
    <col min="11" max="11" width="2.00390625" style="0" bestFit="1" customWidth="1"/>
    <col min="12" max="12" width="33.421875" style="0" bestFit="1" customWidth="1"/>
  </cols>
  <sheetData>
    <row r="1" spans="1:9" ht="43.5" customHeight="1">
      <c r="A1" s="174" t="s">
        <v>55</v>
      </c>
      <c r="B1" s="174"/>
      <c r="C1" s="174"/>
      <c r="D1" s="174"/>
      <c r="E1" s="174"/>
      <c r="F1" s="174"/>
      <c r="G1" s="174"/>
      <c r="H1" s="174"/>
      <c r="I1" s="174"/>
    </row>
    <row r="2" spans="1:9" ht="18" customHeight="1" thickBot="1">
      <c r="A2" s="15"/>
      <c r="B2" s="15"/>
      <c r="C2" s="15"/>
      <c r="D2" s="15"/>
      <c r="E2" s="15"/>
      <c r="F2" s="15"/>
      <c r="G2" s="15"/>
      <c r="H2" s="15"/>
      <c r="I2" s="15"/>
    </row>
    <row r="3" spans="1:9" ht="26.25" customHeight="1" thickBot="1">
      <c r="A3" s="171" t="s">
        <v>56</v>
      </c>
      <c r="B3" s="172"/>
      <c r="C3" s="172"/>
      <c r="D3" s="173"/>
      <c r="E3" s="15"/>
      <c r="F3" s="171" t="s">
        <v>57</v>
      </c>
      <c r="G3" s="172"/>
      <c r="H3" s="172"/>
      <c r="I3" s="173"/>
    </row>
    <row r="4" spans="1:10" ht="12.75">
      <c r="A4" s="21"/>
      <c r="B4" s="22" t="s">
        <v>17</v>
      </c>
      <c r="C4" s="22" t="s">
        <v>16</v>
      </c>
      <c r="D4" s="23" t="s">
        <v>18</v>
      </c>
      <c r="F4" s="13"/>
      <c r="G4" s="11" t="s">
        <v>17</v>
      </c>
      <c r="H4" s="11" t="s">
        <v>52</v>
      </c>
      <c r="I4" s="12" t="s">
        <v>18</v>
      </c>
      <c r="J4" s="3"/>
    </row>
    <row r="5" spans="1:10" ht="12.75">
      <c r="A5" s="34">
        <v>1</v>
      </c>
      <c r="B5" s="35" t="s">
        <v>0</v>
      </c>
      <c r="C5" s="36">
        <v>19</v>
      </c>
      <c r="D5" s="37">
        <f>C5/$C$21</f>
        <v>0.049868766404199474</v>
      </c>
      <c r="E5" s="4"/>
      <c r="F5" s="44">
        <v>1</v>
      </c>
      <c r="G5" s="45" t="s">
        <v>20</v>
      </c>
      <c r="H5" s="46">
        <v>13</v>
      </c>
      <c r="I5" s="47">
        <f aca="true" t="shared" si="0" ref="I5:I30">H5/$H$31</f>
        <v>0.005615550755939525</v>
      </c>
      <c r="J5" s="4"/>
    </row>
    <row r="6" spans="1:10" ht="12.75">
      <c r="A6" s="38">
        <v>2</v>
      </c>
      <c r="B6" s="39" t="s">
        <v>1</v>
      </c>
      <c r="C6" s="40">
        <v>49</v>
      </c>
      <c r="D6" s="41">
        <f aca="true" t="shared" si="1" ref="D6:D20">C6/$C$21</f>
        <v>0.12860892388451445</v>
      </c>
      <c r="E6" s="4"/>
      <c r="F6" s="38">
        <v>2</v>
      </c>
      <c r="G6" s="39" t="s">
        <v>21</v>
      </c>
      <c r="H6" s="40">
        <v>80</v>
      </c>
      <c r="I6" s="41">
        <f t="shared" si="0"/>
        <v>0.03455723542116631</v>
      </c>
      <c r="J6" s="4"/>
    </row>
    <row r="7" spans="1:10" ht="12.75">
      <c r="A7" s="38">
        <v>3</v>
      </c>
      <c r="B7" s="39" t="s">
        <v>2</v>
      </c>
      <c r="C7" s="40">
        <v>1</v>
      </c>
      <c r="D7" s="41">
        <f t="shared" si="1"/>
        <v>0.0026246719160104987</v>
      </c>
      <c r="E7" s="4"/>
      <c r="F7" s="17">
        <v>3</v>
      </c>
      <c r="G7" s="18" t="s">
        <v>22</v>
      </c>
      <c r="H7" s="19">
        <f aca="true" t="shared" si="2" ref="H7:H30">J7/9*12</f>
        <v>0</v>
      </c>
      <c r="I7" s="20">
        <f t="shared" si="0"/>
        <v>0</v>
      </c>
      <c r="J7" s="4"/>
    </row>
    <row r="8" spans="1:10" ht="12.75">
      <c r="A8" s="38">
        <v>4</v>
      </c>
      <c r="B8" s="39" t="s">
        <v>3</v>
      </c>
      <c r="C8" s="40">
        <v>64</v>
      </c>
      <c r="D8" s="41">
        <f t="shared" si="1"/>
        <v>0.1679790026246719</v>
      </c>
      <c r="E8" s="4"/>
      <c r="F8" s="38">
        <v>4</v>
      </c>
      <c r="G8" s="39" t="s">
        <v>23</v>
      </c>
      <c r="H8" s="40">
        <v>451</v>
      </c>
      <c r="I8" s="41">
        <f t="shared" si="0"/>
        <v>0.19481641468682506</v>
      </c>
      <c r="J8" s="4"/>
    </row>
    <row r="9" spans="1:10" ht="12.75">
      <c r="A9" s="17">
        <v>5</v>
      </c>
      <c r="B9" s="18" t="s">
        <v>4</v>
      </c>
      <c r="C9" s="19">
        <f>E9/9*12</f>
        <v>0</v>
      </c>
      <c r="D9" s="20">
        <f t="shared" si="1"/>
        <v>0</v>
      </c>
      <c r="E9" s="4"/>
      <c r="F9" s="17">
        <v>5</v>
      </c>
      <c r="G9" s="18" t="s">
        <v>24</v>
      </c>
      <c r="H9" s="19">
        <v>1</v>
      </c>
      <c r="I9" s="20">
        <f t="shared" si="0"/>
        <v>0.00043196544276457883</v>
      </c>
      <c r="J9" s="4"/>
    </row>
    <row r="10" spans="1:10" ht="12.75">
      <c r="A10" s="17">
        <v>6</v>
      </c>
      <c r="B10" s="18" t="s">
        <v>5</v>
      </c>
      <c r="C10" s="19">
        <f aca="true" t="shared" si="3" ref="C10:C20">E10/9*12</f>
        <v>0</v>
      </c>
      <c r="D10" s="20">
        <f t="shared" si="1"/>
        <v>0</v>
      </c>
      <c r="E10" s="4"/>
      <c r="F10" s="17">
        <v>6</v>
      </c>
      <c r="G10" s="18" t="s">
        <v>25</v>
      </c>
      <c r="H10" s="19">
        <f t="shared" si="2"/>
        <v>0</v>
      </c>
      <c r="I10" s="20">
        <f t="shared" si="0"/>
        <v>0</v>
      </c>
      <c r="J10" s="4"/>
    </row>
    <row r="11" spans="1:10" ht="12.75">
      <c r="A11" s="38">
        <v>7</v>
      </c>
      <c r="B11" s="39" t="s">
        <v>6</v>
      </c>
      <c r="C11" s="40">
        <v>85</v>
      </c>
      <c r="D11" s="41">
        <f t="shared" si="1"/>
        <v>0.2230971128608924</v>
      </c>
      <c r="E11" s="4"/>
      <c r="F11" s="17">
        <v>7</v>
      </c>
      <c r="G11" s="18" t="s">
        <v>26</v>
      </c>
      <c r="H11" s="19">
        <f t="shared" si="2"/>
        <v>0</v>
      </c>
      <c r="I11" s="20">
        <f t="shared" si="0"/>
        <v>0</v>
      </c>
      <c r="J11" s="4"/>
    </row>
    <row r="12" spans="1:10" ht="12.75">
      <c r="A12" s="17">
        <v>8</v>
      </c>
      <c r="B12" s="18" t="s">
        <v>7</v>
      </c>
      <c r="C12" s="19">
        <f t="shared" si="3"/>
        <v>0</v>
      </c>
      <c r="D12" s="20">
        <f t="shared" si="1"/>
        <v>0</v>
      </c>
      <c r="E12" s="4"/>
      <c r="F12" s="17">
        <v>8</v>
      </c>
      <c r="G12" s="18" t="s">
        <v>27</v>
      </c>
      <c r="H12" s="19">
        <f t="shared" si="2"/>
        <v>0</v>
      </c>
      <c r="I12" s="20">
        <f t="shared" si="0"/>
        <v>0</v>
      </c>
      <c r="J12" s="4"/>
    </row>
    <row r="13" spans="1:10" ht="12.75">
      <c r="A13" s="17">
        <v>9</v>
      </c>
      <c r="B13" s="18" t="s">
        <v>8</v>
      </c>
      <c r="C13" s="19">
        <f t="shared" si="3"/>
        <v>0</v>
      </c>
      <c r="D13" s="20">
        <f t="shared" si="1"/>
        <v>0</v>
      </c>
      <c r="E13" s="4"/>
      <c r="F13" s="17">
        <v>9</v>
      </c>
      <c r="G13" s="18" t="s">
        <v>28</v>
      </c>
      <c r="H13" s="19">
        <f t="shared" si="2"/>
        <v>0</v>
      </c>
      <c r="I13" s="20">
        <f t="shared" si="0"/>
        <v>0</v>
      </c>
      <c r="J13" s="4"/>
    </row>
    <row r="14" spans="1:10" ht="12.75">
      <c r="A14" s="38">
        <v>10</v>
      </c>
      <c r="B14" s="39" t="s">
        <v>9</v>
      </c>
      <c r="C14" s="40">
        <v>139</v>
      </c>
      <c r="D14" s="41">
        <f t="shared" si="1"/>
        <v>0.3648293963254593</v>
      </c>
      <c r="E14" s="4"/>
      <c r="F14" s="17">
        <v>10</v>
      </c>
      <c r="G14" s="18" t="s">
        <v>29</v>
      </c>
      <c r="H14" s="19">
        <f t="shared" si="2"/>
        <v>0</v>
      </c>
      <c r="I14" s="20">
        <f t="shared" si="0"/>
        <v>0</v>
      </c>
      <c r="J14" s="4"/>
    </row>
    <row r="15" spans="1:10" ht="12.75">
      <c r="A15" s="38">
        <v>11</v>
      </c>
      <c r="B15" s="39" t="s">
        <v>10</v>
      </c>
      <c r="C15" s="40">
        <v>24</v>
      </c>
      <c r="D15" s="41">
        <f t="shared" si="1"/>
        <v>0.06299212598425197</v>
      </c>
      <c r="E15" s="4"/>
      <c r="F15" s="17">
        <v>11</v>
      </c>
      <c r="G15" s="18" t="s">
        <v>30</v>
      </c>
      <c r="H15" s="19">
        <f t="shared" si="2"/>
        <v>0</v>
      </c>
      <c r="I15" s="20">
        <f t="shared" si="0"/>
        <v>0</v>
      </c>
      <c r="J15" s="4"/>
    </row>
    <row r="16" spans="1:10" ht="12.75">
      <c r="A16" s="17">
        <v>12</v>
      </c>
      <c r="B16" s="18" t="s">
        <v>11</v>
      </c>
      <c r="C16" s="19">
        <f t="shared" si="3"/>
        <v>0</v>
      </c>
      <c r="D16" s="20">
        <f t="shared" si="1"/>
        <v>0</v>
      </c>
      <c r="E16" s="4"/>
      <c r="F16" s="17">
        <v>12</v>
      </c>
      <c r="G16" s="18" t="s">
        <v>31</v>
      </c>
      <c r="H16" s="19">
        <f t="shared" si="2"/>
        <v>0</v>
      </c>
      <c r="I16" s="20">
        <f t="shared" si="0"/>
        <v>0</v>
      </c>
      <c r="J16" s="4"/>
    </row>
    <row r="17" spans="1:10" ht="12.75">
      <c r="A17" s="17">
        <v>13</v>
      </c>
      <c r="B17" s="18" t="s">
        <v>12</v>
      </c>
      <c r="C17" s="19">
        <f t="shared" si="3"/>
        <v>0</v>
      </c>
      <c r="D17" s="20">
        <f t="shared" si="1"/>
        <v>0</v>
      </c>
      <c r="E17" s="4"/>
      <c r="F17" s="38">
        <v>13</v>
      </c>
      <c r="G17" s="39" t="s">
        <v>53</v>
      </c>
      <c r="H17" s="40">
        <v>849</v>
      </c>
      <c r="I17" s="41">
        <f t="shared" si="0"/>
        <v>0.3667386609071274</v>
      </c>
      <c r="J17" s="4"/>
    </row>
    <row r="18" spans="1:10" ht="12.75">
      <c r="A18" s="17">
        <v>14</v>
      </c>
      <c r="B18" s="18" t="s">
        <v>13</v>
      </c>
      <c r="C18" s="19">
        <f t="shared" si="3"/>
        <v>0</v>
      </c>
      <c r="D18" s="20">
        <f t="shared" si="1"/>
        <v>0</v>
      </c>
      <c r="E18" s="4"/>
      <c r="F18" s="17">
        <v>14</v>
      </c>
      <c r="G18" s="18" t="s">
        <v>54</v>
      </c>
      <c r="H18" s="19">
        <f t="shared" si="2"/>
        <v>0</v>
      </c>
      <c r="I18" s="20">
        <f t="shared" si="0"/>
        <v>0</v>
      </c>
      <c r="J18" s="4"/>
    </row>
    <row r="19" spans="1:10" ht="12.75">
      <c r="A19" s="17">
        <v>15</v>
      </c>
      <c r="B19" s="18" t="s">
        <v>14</v>
      </c>
      <c r="C19" s="19">
        <f t="shared" si="3"/>
        <v>0</v>
      </c>
      <c r="D19" s="20">
        <f t="shared" si="1"/>
        <v>0</v>
      </c>
      <c r="E19" s="4"/>
      <c r="F19" s="38">
        <v>15</v>
      </c>
      <c r="G19" s="39" t="s">
        <v>32</v>
      </c>
      <c r="H19" s="40">
        <v>251</v>
      </c>
      <c r="I19" s="41">
        <f t="shared" si="0"/>
        <v>0.10842332613390929</v>
      </c>
      <c r="J19" s="4"/>
    </row>
    <row r="20" spans="1:10" ht="12.75">
      <c r="A20" s="28">
        <v>16</v>
      </c>
      <c r="B20" s="29" t="s">
        <v>15</v>
      </c>
      <c r="C20" s="30">
        <f t="shared" si="3"/>
        <v>0</v>
      </c>
      <c r="D20" s="31">
        <f t="shared" si="1"/>
        <v>0</v>
      </c>
      <c r="E20" s="4"/>
      <c r="F20" s="38">
        <v>16</v>
      </c>
      <c r="G20" s="39" t="s">
        <v>33</v>
      </c>
      <c r="H20" s="40">
        <v>656</v>
      </c>
      <c r="I20" s="41">
        <f t="shared" si="0"/>
        <v>0.2833693304535637</v>
      </c>
      <c r="J20" s="4"/>
    </row>
    <row r="21" spans="1:10" ht="13.5" thickBot="1">
      <c r="A21" s="24"/>
      <c r="B21" s="25" t="s">
        <v>19</v>
      </c>
      <c r="C21" s="26">
        <f>SUM(C4:C20)</f>
        <v>381</v>
      </c>
      <c r="D21" s="27"/>
      <c r="F21" s="38">
        <v>17</v>
      </c>
      <c r="G21" s="39" t="s">
        <v>34</v>
      </c>
      <c r="H21" s="40">
        <v>3</v>
      </c>
      <c r="I21" s="41">
        <f t="shared" si="0"/>
        <v>0.0012958963282937365</v>
      </c>
      <c r="J21" s="4"/>
    </row>
    <row r="22" spans="6:10" ht="13.5" thickBot="1">
      <c r="F22" s="17">
        <v>18</v>
      </c>
      <c r="G22" s="18" t="s">
        <v>35</v>
      </c>
      <c r="H22" s="19">
        <f t="shared" si="2"/>
        <v>0</v>
      </c>
      <c r="I22" s="20">
        <f t="shared" si="0"/>
        <v>0</v>
      </c>
      <c r="J22" s="4"/>
    </row>
    <row r="23" spans="1:10" ht="28.5" customHeight="1" thickBot="1">
      <c r="A23" s="171" t="s">
        <v>58</v>
      </c>
      <c r="B23" s="172"/>
      <c r="C23" s="172"/>
      <c r="D23" s="173"/>
      <c r="F23" s="38">
        <v>19</v>
      </c>
      <c r="G23" s="39" t="s">
        <v>36</v>
      </c>
      <c r="H23" s="40">
        <v>11</v>
      </c>
      <c r="I23" s="41">
        <f t="shared" si="0"/>
        <v>0.004751619870410367</v>
      </c>
      <c r="J23" s="4"/>
    </row>
    <row r="24" spans="1:10" ht="12.75">
      <c r="A24" s="2"/>
      <c r="B24" s="11" t="s">
        <v>17</v>
      </c>
      <c r="C24" s="11" t="s">
        <v>16</v>
      </c>
      <c r="D24" s="12" t="s">
        <v>18</v>
      </c>
      <c r="F24" s="17">
        <v>20</v>
      </c>
      <c r="G24" s="18" t="s">
        <v>37</v>
      </c>
      <c r="H24" s="19">
        <f t="shared" si="2"/>
        <v>0</v>
      </c>
      <c r="I24" s="20">
        <f t="shared" si="0"/>
        <v>0</v>
      </c>
      <c r="J24" s="4"/>
    </row>
    <row r="25" spans="1:10" ht="12.75">
      <c r="A25" s="34">
        <v>1</v>
      </c>
      <c r="B25" s="42" t="s">
        <v>44</v>
      </c>
      <c r="C25" s="36">
        <v>316</v>
      </c>
      <c r="D25" s="37">
        <f aca="true" t="shared" si="4" ref="D25:D32">C25/$C$33</f>
        <v>0.14555504375863657</v>
      </c>
      <c r="E25" s="6"/>
      <c r="F25" s="17">
        <v>21</v>
      </c>
      <c r="G25" s="18" t="s">
        <v>38</v>
      </c>
      <c r="H25" s="19">
        <f t="shared" si="2"/>
        <v>0</v>
      </c>
      <c r="I25" s="20">
        <f t="shared" si="0"/>
        <v>0</v>
      </c>
      <c r="J25" s="4"/>
    </row>
    <row r="26" spans="1:10" ht="12.75">
      <c r="A26" s="38">
        <v>2</v>
      </c>
      <c r="B26" s="43" t="s">
        <v>45</v>
      </c>
      <c r="C26" s="40">
        <v>11</v>
      </c>
      <c r="D26" s="41">
        <f t="shared" si="4"/>
        <v>0.005066789497927222</v>
      </c>
      <c r="E26" s="6"/>
      <c r="F26" s="17">
        <v>22</v>
      </c>
      <c r="G26" s="18" t="s">
        <v>39</v>
      </c>
      <c r="H26" s="19">
        <f t="shared" si="2"/>
        <v>0</v>
      </c>
      <c r="I26" s="20">
        <f t="shared" si="0"/>
        <v>0</v>
      </c>
      <c r="J26" s="4"/>
    </row>
    <row r="27" spans="1:10" ht="12.75">
      <c r="A27" s="38">
        <v>3</v>
      </c>
      <c r="B27" s="43" t="s">
        <v>46</v>
      </c>
      <c r="C27" s="40">
        <v>728</v>
      </c>
      <c r="D27" s="41">
        <f t="shared" si="4"/>
        <v>0.33532934131736525</v>
      </c>
      <c r="E27" s="6"/>
      <c r="F27" s="17">
        <v>23</v>
      </c>
      <c r="G27" s="18" t="s">
        <v>40</v>
      </c>
      <c r="H27" s="19">
        <f t="shared" si="2"/>
        <v>0</v>
      </c>
      <c r="I27" s="20">
        <f t="shared" si="0"/>
        <v>0</v>
      </c>
      <c r="J27" s="4"/>
    </row>
    <row r="28" spans="1:10" ht="12.75">
      <c r="A28" s="17">
        <v>4</v>
      </c>
      <c r="B28" s="32" t="s">
        <v>47</v>
      </c>
      <c r="C28" s="19">
        <f>E28/9*12</f>
        <v>0</v>
      </c>
      <c r="D28" s="20">
        <f t="shared" si="4"/>
        <v>0</v>
      </c>
      <c r="E28" s="6"/>
      <c r="F28" s="17">
        <v>24</v>
      </c>
      <c r="G28" s="18" t="s">
        <v>41</v>
      </c>
      <c r="H28" s="19">
        <f t="shared" si="2"/>
        <v>0</v>
      </c>
      <c r="I28" s="20">
        <f t="shared" si="0"/>
        <v>0</v>
      </c>
      <c r="J28" s="4"/>
    </row>
    <row r="29" spans="1:10" ht="12.75">
      <c r="A29" s="17">
        <v>5</v>
      </c>
      <c r="B29" s="32" t="s">
        <v>48</v>
      </c>
      <c r="C29" s="19">
        <f>E29/9*12</f>
        <v>0</v>
      </c>
      <c r="D29" s="20">
        <f t="shared" si="4"/>
        <v>0</v>
      </c>
      <c r="E29" s="6"/>
      <c r="F29" s="17">
        <v>25</v>
      </c>
      <c r="G29" s="18" t="s">
        <v>42</v>
      </c>
      <c r="H29" s="19">
        <f t="shared" si="2"/>
        <v>0</v>
      </c>
      <c r="I29" s="20">
        <f t="shared" si="0"/>
        <v>0</v>
      </c>
      <c r="J29" s="4"/>
    </row>
    <row r="30" spans="1:10" ht="12.75">
      <c r="A30" s="38">
        <v>6</v>
      </c>
      <c r="B30" s="43" t="s">
        <v>49</v>
      </c>
      <c r="C30" s="40">
        <v>352</v>
      </c>
      <c r="D30" s="41">
        <f t="shared" si="4"/>
        <v>0.16213726393367112</v>
      </c>
      <c r="E30" s="6"/>
      <c r="F30" s="28">
        <v>26</v>
      </c>
      <c r="G30" s="29" t="s">
        <v>43</v>
      </c>
      <c r="H30" s="30">
        <f t="shared" si="2"/>
        <v>0</v>
      </c>
      <c r="I30" s="31">
        <f t="shared" si="0"/>
        <v>0</v>
      </c>
      <c r="J30" s="4"/>
    </row>
    <row r="31" spans="1:10" ht="13.5" thickBot="1">
      <c r="A31" s="38">
        <v>7</v>
      </c>
      <c r="B31" s="43" t="s">
        <v>50</v>
      </c>
      <c r="C31" s="40">
        <v>764</v>
      </c>
      <c r="D31" s="41">
        <f t="shared" si="4"/>
        <v>0.3519115614923998</v>
      </c>
      <c r="E31" s="6"/>
      <c r="F31" s="7"/>
      <c r="G31" s="8" t="s">
        <v>19</v>
      </c>
      <c r="H31" s="14">
        <f>SUM(H5:H30)</f>
        <v>2315</v>
      </c>
      <c r="I31" s="9"/>
      <c r="J31" s="4"/>
    </row>
    <row r="32" spans="1:10" ht="12.75">
      <c r="A32" s="28">
        <v>8</v>
      </c>
      <c r="B32" s="33" t="s">
        <v>51</v>
      </c>
      <c r="C32" s="30">
        <f>E32/9*12</f>
        <v>0</v>
      </c>
      <c r="D32" s="31">
        <f t="shared" si="4"/>
        <v>0</v>
      </c>
      <c r="E32" s="6"/>
      <c r="J32" s="5"/>
    </row>
    <row r="33" spans="1:4" ht="13.5" thickBot="1">
      <c r="A33" s="7"/>
      <c r="B33" s="10" t="s">
        <v>19</v>
      </c>
      <c r="C33" s="14">
        <f>SUM(C25:C32)</f>
        <v>2171</v>
      </c>
      <c r="D33" s="1"/>
    </row>
    <row r="34" ht="12.75">
      <c r="I34" s="16"/>
    </row>
    <row r="35" ht="13.5" thickBot="1"/>
    <row r="36" spans="1:4" ht="29.25" customHeight="1" thickBot="1">
      <c r="A36" s="171" t="s">
        <v>59</v>
      </c>
      <c r="B36" s="172"/>
      <c r="C36" s="172"/>
      <c r="D36" s="173"/>
    </row>
    <row r="37" spans="1:4" ht="12.75">
      <c r="A37" s="13"/>
      <c r="B37" s="11" t="s">
        <v>17</v>
      </c>
      <c r="C37" s="11" t="s">
        <v>61</v>
      </c>
      <c r="D37" s="12" t="s">
        <v>18</v>
      </c>
    </row>
    <row r="38" spans="1:4" ht="12.75">
      <c r="A38" s="44">
        <v>1</v>
      </c>
      <c r="B38" s="48" t="s">
        <v>60</v>
      </c>
      <c r="C38" s="46">
        <v>1500</v>
      </c>
      <c r="D38" s="47">
        <f>C38/$C$33</f>
        <v>0.6909258406264395</v>
      </c>
    </row>
    <row r="39" spans="1:4" ht="12.75">
      <c r="A39" s="38">
        <v>2</v>
      </c>
      <c r="B39" s="43" t="s">
        <v>62</v>
      </c>
      <c r="C39" s="40">
        <v>272</v>
      </c>
      <c r="D39" s="41">
        <f>C39/$C$33</f>
        <v>0.12528788576692768</v>
      </c>
    </row>
    <row r="40" spans="1:4" ht="12.75">
      <c r="A40" s="38">
        <v>3</v>
      </c>
      <c r="B40" s="43" t="s">
        <v>63</v>
      </c>
      <c r="C40" s="40">
        <v>50</v>
      </c>
      <c r="D40" s="41">
        <f>C40/$C$33</f>
        <v>0.023030861354214647</v>
      </c>
    </row>
    <row r="41" spans="1:4" ht="12.75">
      <c r="A41" s="49">
        <v>4</v>
      </c>
      <c r="B41" s="50" t="s">
        <v>64</v>
      </c>
      <c r="C41" s="51">
        <v>50</v>
      </c>
      <c r="D41" s="52">
        <f>C41/$C$33</f>
        <v>0.023030861354214647</v>
      </c>
    </row>
    <row r="42" spans="1:4" ht="13.5" thickBot="1">
      <c r="A42" s="7"/>
      <c r="B42" s="10" t="s">
        <v>19</v>
      </c>
      <c r="C42" s="14">
        <f>SUM(C38:C41)</f>
        <v>1872</v>
      </c>
      <c r="D42" s="1"/>
    </row>
  </sheetData>
  <sheetProtection/>
  <mergeCells count="5">
    <mergeCell ref="A36:D36"/>
    <mergeCell ref="A1:I1"/>
    <mergeCell ref="A3:D3"/>
    <mergeCell ref="F3:I3"/>
    <mergeCell ref="A23:D23"/>
  </mergeCells>
  <printOptions horizontalCentered="1"/>
  <pageMargins left="0.7874015748031497" right="0.7874015748031497" top="0.67" bottom="0.68" header="0.5118110236220472" footer="0.5118110236220472"/>
  <pageSetup fitToHeight="1" fitToWidth="1" horizontalDpi="600" verticalDpi="600" orientation="landscape" paperSize="9" scale="82" r:id="rId1"/>
  <headerFooter alignWithMargins="0">
    <oddFooter>&amp;L&amp;D&amp;RM. Gregor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 topLeftCell="A1">
      <selection activeCell="C47" sqref="C47"/>
    </sheetView>
  </sheetViews>
  <sheetFormatPr defaultColWidth="9.140625" defaultRowHeight="12.75"/>
  <cols>
    <col min="1" max="1" width="3.00390625" style="64" bestFit="1" customWidth="1"/>
    <col min="2" max="2" width="30.7109375" style="64" customWidth="1"/>
    <col min="3" max="3" width="18.140625" style="67" customWidth="1"/>
    <col min="4" max="4" width="24.421875" style="67" customWidth="1"/>
    <col min="5" max="5" width="25.421875" style="67" customWidth="1"/>
    <col min="6" max="6" width="23.00390625" style="64" customWidth="1"/>
    <col min="7" max="7" width="47.8515625" style="64" customWidth="1"/>
    <col min="8" max="9" width="9.140625" style="53" customWidth="1"/>
    <col min="10" max="10" width="6.28125" style="53" customWidth="1"/>
    <col min="11" max="11" width="2.00390625" style="53" bestFit="1" customWidth="1"/>
    <col min="12" max="12" width="33.421875" style="53" bestFit="1" customWidth="1"/>
    <col min="13" max="16384" width="9.140625" style="53" customWidth="1"/>
  </cols>
  <sheetData>
    <row r="1" spans="1:7" ht="19.5" customHeight="1" thickBot="1" thickTop="1">
      <c r="A1" s="205" t="s">
        <v>96</v>
      </c>
      <c r="B1" s="206"/>
      <c r="C1" s="206"/>
      <c r="D1" s="206"/>
      <c r="E1" s="207"/>
      <c r="G1" s="53"/>
    </row>
    <row r="2" spans="1:7" ht="19.5" customHeight="1" thickTop="1">
      <c r="A2" s="208" t="s">
        <v>80</v>
      </c>
      <c r="B2" s="209"/>
      <c r="C2" s="209"/>
      <c r="D2" s="209"/>
      <c r="E2" s="210"/>
      <c r="G2" s="53"/>
    </row>
    <row r="3" spans="1:7" ht="19.5" customHeight="1">
      <c r="A3" s="211" t="s">
        <v>81</v>
      </c>
      <c r="B3" s="212"/>
      <c r="C3" s="212"/>
      <c r="D3" s="212"/>
      <c r="E3" s="213"/>
      <c r="G3" s="53"/>
    </row>
    <row r="4" spans="1:7" ht="12.75" customHeight="1">
      <c r="A4" s="214" t="s">
        <v>94</v>
      </c>
      <c r="B4" s="215"/>
      <c r="C4" s="215"/>
      <c r="D4" s="215"/>
      <c r="E4" s="216"/>
      <c r="G4" s="53"/>
    </row>
    <row r="5" spans="1:7" ht="12.75">
      <c r="A5" s="214"/>
      <c r="B5" s="215"/>
      <c r="C5" s="215"/>
      <c r="D5" s="215"/>
      <c r="E5" s="216"/>
      <c r="G5" s="53"/>
    </row>
    <row r="6" spans="1:7" ht="12.75">
      <c r="A6" s="70"/>
      <c r="E6" s="139"/>
      <c r="G6" s="53"/>
    </row>
    <row r="7" spans="1:7" ht="12.75">
      <c r="A7" s="81"/>
      <c r="B7" s="111" t="s">
        <v>82</v>
      </c>
      <c r="C7" s="112"/>
      <c r="D7" s="182"/>
      <c r="E7" s="183"/>
      <c r="G7" s="53"/>
    </row>
    <row r="8" spans="1:7" ht="12.75">
      <c r="A8" s="106"/>
      <c r="B8" s="107" t="s">
        <v>83</v>
      </c>
      <c r="C8" s="108"/>
      <c r="D8" s="199"/>
      <c r="E8" s="200"/>
      <c r="G8" s="53"/>
    </row>
    <row r="9" spans="1:7" ht="12.75">
      <c r="A9" s="109"/>
      <c r="B9" s="113" t="s">
        <v>84</v>
      </c>
      <c r="C9" s="110"/>
      <c r="D9" s="201"/>
      <c r="E9" s="202"/>
      <c r="G9" s="53"/>
    </row>
    <row r="10" spans="1:7" ht="12.75">
      <c r="A10" s="106"/>
      <c r="B10" s="107" t="s">
        <v>87</v>
      </c>
      <c r="C10" s="108"/>
      <c r="D10" s="199"/>
      <c r="E10" s="200"/>
      <c r="G10" s="53"/>
    </row>
    <row r="11" spans="1:7" ht="12.75">
      <c r="A11" s="109"/>
      <c r="B11" s="113" t="s">
        <v>84</v>
      </c>
      <c r="C11" s="110"/>
      <c r="D11" s="201"/>
      <c r="E11" s="202"/>
      <c r="G11" s="53"/>
    </row>
    <row r="12" spans="1:7" ht="12.75">
      <c r="A12" s="106"/>
      <c r="B12" s="107" t="s">
        <v>85</v>
      </c>
      <c r="C12" s="108"/>
      <c r="D12" s="199"/>
      <c r="E12" s="200"/>
      <c r="G12" s="53"/>
    </row>
    <row r="13" spans="1:7" ht="12.75">
      <c r="A13" s="109"/>
      <c r="B13" s="113" t="s">
        <v>86</v>
      </c>
      <c r="C13" s="110"/>
      <c r="D13" s="201"/>
      <c r="E13" s="202"/>
      <c r="G13" s="53"/>
    </row>
    <row r="14" spans="1:7" ht="12.75">
      <c r="A14" s="70"/>
      <c r="B14" s="105" t="s">
        <v>88</v>
      </c>
      <c r="D14" s="199"/>
      <c r="E14" s="200"/>
      <c r="G14" s="53"/>
    </row>
    <row r="15" spans="1:7" ht="12.75">
      <c r="A15" s="70"/>
      <c r="B15" s="114" t="s">
        <v>86</v>
      </c>
      <c r="D15" s="201"/>
      <c r="E15" s="202"/>
      <c r="G15" s="53"/>
    </row>
    <row r="16" spans="1:7" ht="12.75">
      <c r="A16" s="81"/>
      <c r="B16" s="111" t="s">
        <v>89</v>
      </c>
      <c r="C16" s="112"/>
      <c r="D16" s="182"/>
      <c r="E16" s="183"/>
      <c r="G16" s="53"/>
    </row>
    <row r="17" spans="1:7" ht="12.75">
      <c r="A17" s="81"/>
      <c r="B17" s="111" t="s">
        <v>90</v>
      </c>
      <c r="C17" s="112"/>
      <c r="D17" s="182"/>
      <c r="E17" s="183"/>
      <c r="G17" s="53"/>
    </row>
    <row r="18" spans="1:7" ht="12.75">
      <c r="A18" s="81"/>
      <c r="B18" s="111" t="s">
        <v>98</v>
      </c>
      <c r="C18" s="112"/>
      <c r="D18" s="182"/>
      <c r="E18" s="183"/>
      <c r="G18" s="53"/>
    </row>
    <row r="19" spans="1:7" ht="12.75">
      <c r="A19" s="81"/>
      <c r="B19" s="111" t="s">
        <v>91</v>
      </c>
      <c r="C19" s="112"/>
      <c r="D19" s="182"/>
      <c r="E19" s="183"/>
      <c r="G19" s="53"/>
    </row>
    <row r="20" spans="1:7" ht="12.75">
      <c r="A20" s="81"/>
      <c r="B20" s="111" t="s">
        <v>92</v>
      </c>
      <c r="C20" s="112"/>
      <c r="D20" s="182"/>
      <c r="E20" s="183"/>
      <c r="G20" s="53"/>
    </row>
    <row r="21" spans="1:7" ht="12.75">
      <c r="A21" s="81"/>
      <c r="B21" s="111" t="s">
        <v>93</v>
      </c>
      <c r="C21" s="112"/>
      <c r="D21" s="182"/>
      <c r="E21" s="183"/>
      <c r="G21" s="53"/>
    </row>
    <row r="22" spans="1:7" ht="12.75">
      <c r="A22" s="81"/>
      <c r="B22" s="111" t="s">
        <v>95</v>
      </c>
      <c r="C22" s="112"/>
      <c r="D22" s="182"/>
      <c r="E22" s="183"/>
      <c r="G22" s="53"/>
    </row>
    <row r="23" spans="1:7" ht="12.75">
      <c r="A23" s="70"/>
      <c r="B23" s="105"/>
      <c r="E23" s="139"/>
      <c r="G23" s="53"/>
    </row>
    <row r="24" spans="1:7" ht="12.75">
      <c r="A24" s="70"/>
      <c r="E24" s="139"/>
      <c r="G24" s="53"/>
    </row>
    <row r="25" spans="1:7" ht="13.5" thickBot="1">
      <c r="A25" s="73"/>
      <c r="B25" s="74"/>
      <c r="C25" s="75"/>
      <c r="D25" s="75"/>
      <c r="E25" s="140"/>
      <c r="G25" s="53"/>
    </row>
    <row r="26" spans="1:8" ht="43.5" customHeight="1" thickTop="1">
      <c r="A26" s="184" t="s">
        <v>79</v>
      </c>
      <c r="B26" s="185"/>
      <c r="C26" s="185"/>
      <c r="D26" s="185"/>
      <c r="E26" s="186"/>
      <c r="F26" s="69"/>
      <c r="G26" s="69"/>
      <c r="H26" s="69"/>
    </row>
    <row r="27" spans="1:8" ht="18" customHeight="1" thickBot="1">
      <c r="A27" s="187"/>
      <c r="B27" s="188"/>
      <c r="C27" s="188"/>
      <c r="D27" s="188"/>
      <c r="E27" s="189"/>
      <c r="F27" s="63"/>
      <c r="G27" s="54"/>
      <c r="H27" s="54"/>
    </row>
    <row r="28" spans="1:7" ht="26.25" customHeight="1" thickBot="1" thickTop="1">
      <c r="A28" s="175" t="s">
        <v>56</v>
      </c>
      <c r="B28" s="176"/>
      <c r="C28" s="176"/>
      <c r="D28" s="176"/>
      <c r="E28" s="177"/>
      <c r="G28" s="53"/>
    </row>
    <row r="29" spans="1:7" ht="26.25" customHeight="1" thickBot="1" thickTop="1">
      <c r="A29" s="190" t="s">
        <v>97</v>
      </c>
      <c r="B29" s="191"/>
      <c r="C29" s="191"/>
      <c r="D29" s="191"/>
      <c r="E29" s="192"/>
      <c r="G29" s="53"/>
    </row>
    <row r="30" spans="1:9" s="56" customFormat="1" ht="27" thickBot="1" thickTop="1">
      <c r="A30" s="76"/>
      <c r="B30" s="77" t="s">
        <v>17</v>
      </c>
      <c r="C30" s="79" t="s">
        <v>16</v>
      </c>
      <c r="D30" s="79" t="s">
        <v>67</v>
      </c>
      <c r="E30" s="78" t="s">
        <v>66</v>
      </c>
      <c r="F30" s="65" t="s">
        <v>140</v>
      </c>
      <c r="I30" s="55"/>
    </row>
    <row r="31" spans="1:9" ht="13.5" thickTop="1">
      <c r="A31" s="121">
        <v>1</v>
      </c>
      <c r="B31" s="141" t="s">
        <v>0</v>
      </c>
      <c r="C31" s="134">
        <v>19</v>
      </c>
      <c r="D31" s="80"/>
      <c r="E31" s="71">
        <f aca="true" t="shared" si="0" ref="E31:E46">C31*D31</f>
        <v>0</v>
      </c>
      <c r="F31" s="166" t="s">
        <v>139</v>
      </c>
      <c r="G31" s="167"/>
      <c r="I31" s="57"/>
    </row>
    <row r="32" spans="1:9" ht="12.75">
      <c r="A32" s="95">
        <v>2</v>
      </c>
      <c r="B32" s="96" t="s">
        <v>1</v>
      </c>
      <c r="C32" s="97">
        <v>49</v>
      </c>
      <c r="D32" s="83"/>
      <c r="E32" s="84">
        <f t="shared" si="0"/>
        <v>0</v>
      </c>
      <c r="G32" s="53"/>
      <c r="I32" s="57"/>
    </row>
    <row r="33" spans="1:9" ht="12.75">
      <c r="A33" s="95">
        <v>3</v>
      </c>
      <c r="B33" s="96" t="s">
        <v>2</v>
      </c>
      <c r="C33" s="97">
        <v>1</v>
      </c>
      <c r="D33" s="83"/>
      <c r="E33" s="84">
        <f t="shared" si="0"/>
        <v>0</v>
      </c>
      <c r="G33" s="53"/>
      <c r="I33" s="57"/>
    </row>
    <row r="34" spans="1:9" ht="12.75">
      <c r="A34" s="95">
        <v>4</v>
      </c>
      <c r="B34" s="96" t="s">
        <v>3</v>
      </c>
      <c r="C34" s="97">
        <v>64</v>
      </c>
      <c r="D34" s="83"/>
      <c r="E34" s="84">
        <f t="shared" si="0"/>
        <v>0</v>
      </c>
      <c r="G34" s="53"/>
      <c r="I34" s="57"/>
    </row>
    <row r="35" spans="1:9" ht="12.75">
      <c r="A35" s="95">
        <v>5</v>
      </c>
      <c r="B35" s="96" t="s">
        <v>4</v>
      </c>
      <c r="C35" s="97">
        <v>1</v>
      </c>
      <c r="D35" s="83"/>
      <c r="E35" s="84">
        <f t="shared" si="0"/>
        <v>0</v>
      </c>
      <c r="G35" s="53"/>
      <c r="I35" s="57"/>
    </row>
    <row r="36" spans="1:9" ht="12.75">
      <c r="A36" s="95">
        <v>6</v>
      </c>
      <c r="B36" s="96" t="s">
        <v>5</v>
      </c>
      <c r="C36" s="97">
        <v>1</v>
      </c>
      <c r="D36" s="83"/>
      <c r="E36" s="84">
        <f t="shared" si="0"/>
        <v>0</v>
      </c>
      <c r="G36" s="53"/>
      <c r="I36" s="57"/>
    </row>
    <row r="37" spans="1:9" ht="12.75">
      <c r="A37" s="95">
        <v>7</v>
      </c>
      <c r="B37" s="96" t="s">
        <v>6</v>
      </c>
      <c r="C37" s="97">
        <v>85</v>
      </c>
      <c r="D37" s="83"/>
      <c r="E37" s="84">
        <f t="shared" si="0"/>
        <v>0</v>
      </c>
      <c r="G37" s="53"/>
      <c r="I37" s="57"/>
    </row>
    <row r="38" spans="1:9" ht="12.75">
      <c r="A38" s="95">
        <v>8</v>
      </c>
      <c r="B38" s="96" t="s">
        <v>7</v>
      </c>
      <c r="C38" s="97">
        <v>1</v>
      </c>
      <c r="D38" s="83"/>
      <c r="E38" s="84">
        <f t="shared" si="0"/>
        <v>0</v>
      </c>
      <c r="G38" s="53"/>
      <c r="I38" s="57"/>
    </row>
    <row r="39" spans="1:9" ht="12.75">
      <c r="A39" s="95">
        <v>9</v>
      </c>
      <c r="B39" s="96" t="s">
        <v>8</v>
      </c>
      <c r="C39" s="97">
        <v>1</v>
      </c>
      <c r="D39" s="83"/>
      <c r="E39" s="84">
        <f t="shared" si="0"/>
        <v>0</v>
      </c>
      <c r="G39" s="53"/>
      <c r="I39" s="57"/>
    </row>
    <row r="40" spans="1:9" ht="12.75">
      <c r="A40" s="95">
        <v>10</v>
      </c>
      <c r="B40" s="96" t="s">
        <v>9</v>
      </c>
      <c r="C40" s="97">
        <v>139</v>
      </c>
      <c r="D40" s="83"/>
      <c r="E40" s="84">
        <f t="shared" si="0"/>
        <v>0</v>
      </c>
      <c r="G40" s="53"/>
      <c r="I40" s="57"/>
    </row>
    <row r="41" spans="1:9" ht="12.75">
      <c r="A41" s="95">
        <v>11</v>
      </c>
      <c r="B41" s="96" t="s">
        <v>10</v>
      </c>
      <c r="C41" s="97">
        <v>24</v>
      </c>
      <c r="D41" s="83"/>
      <c r="E41" s="84">
        <f t="shared" si="0"/>
        <v>0</v>
      </c>
      <c r="G41" s="53"/>
      <c r="I41" s="57"/>
    </row>
    <row r="42" spans="1:9" ht="12.75">
      <c r="A42" s="95">
        <v>12</v>
      </c>
      <c r="B42" s="96" t="s">
        <v>11</v>
      </c>
      <c r="C42" s="97">
        <v>1</v>
      </c>
      <c r="D42" s="83"/>
      <c r="E42" s="84">
        <f t="shared" si="0"/>
        <v>0</v>
      </c>
      <c r="G42" s="53"/>
      <c r="I42" s="57"/>
    </row>
    <row r="43" spans="1:9" ht="12.75">
      <c r="A43" s="95">
        <v>13</v>
      </c>
      <c r="B43" s="96" t="s">
        <v>12</v>
      </c>
      <c r="C43" s="97">
        <v>1</v>
      </c>
      <c r="D43" s="83"/>
      <c r="E43" s="84">
        <f t="shared" si="0"/>
        <v>0</v>
      </c>
      <c r="G43" s="53"/>
      <c r="I43" s="57"/>
    </row>
    <row r="44" spans="1:9" ht="12.75">
      <c r="A44" s="95">
        <v>14</v>
      </c>
      <c r="B44" s="96" t="s">
        <v>13</v>
      </c>
      <c r="C44" s="97">
        <v>1</v>
      </c>
      <c r="D44" s="83"/>
      <c r="E44" s="84">
        <f t="shared" si="0"/>
        <v>0</v>
      </c>
      <c r="G44" s="53"/>
      <c r="I44" s="57"/>
    </row>
    <row r="45" spans="1:9" ht="12.75">
      <c r="A45" s="95">
        <v>15</v>
      </c>
      <c r="B45" s="96" t="s">
        <v>14</v>
      </c>
      <c r="C45" s="97">
        <v>1</v>
      </c>
      <c r="D45" s="83"/>
      <c r="E45" s="84">
        <f t="shared" si="0"/>
        <v>0</v>
      </c>
      <c r="G45" s="53"/>
      <c r="I45" s="57"/>
    </row>
    <row r="46" spans="1:8" ht="13.5" thickBot="1">
      <c r="A46" s="121">
        <v>16</v>
      </c>
      <c r="B46" s="141" t="s">
        <v>15</v>
      </c>
      <c r="C46" s="134">
        <v>1</v>
      </c>
      <c r="D46" s="80"/>
      <c r="E46" s="71">
        <f t="shared" si="0"/>
        <v>0</v>
      </c>
      <c r="F46" s="53"/>
      <c r="G46" s="53"/>
      <c r="H46" s="57"/>
    </row>
    <row r="47" spans="1:8" s="58" customFormat="1" ht="16.5" thickBot="1" thickTop="1">
      <c r="A47" s="88"/>
      <c r="B47" s="85" t="s">
        <v>19</v>
      </c>
      <c r="C47" s="94">
        <f>SUM(C30:C46)</f>
        <v>390</v>
      </c>
      <c r="D47" s="86">
        <f>SUM(D31:D46)</f>
        <v>0</v>
      </c>
      <c r="E47" s="87">
        <f>SUM(E31:E46)</f>
        <v>0</v>
      </c>
      <c r="H47" s="59"/>
    </row>
    <row r="48" spans="1:9" s="58" customFormat="1" ht="16.5" thickBot="1" thickTop="1">
      <c r="A48" s="142"/>
      <c r="B48" s="143"/>
      <c r="C48" s="144"/>
      <c r="D48" s="145"/>
      <c r="E48" s="146"/>
      <c r="F48" s="66"/>
      <c r="I48" s="59"/>
    </row>
    <row r="49" spans="1:9" ht="28.5" customHeight="1" thickBot="1" thickTop="1">
      <c r="A49" s="175" t="s">
        <v>57</v>
      </c>
      <c r="B49" s="176"/>
      <c r="C49" s="176"/>
      <c r="D49" s="176"/>
      <c r="E49" s="177"/>
      <c r="G49" s="53"/>
      <c r="I49" s="57"/>
    </row>
    <row r="50" spans="1:9" s="61" customFormat="1" ht="27" thickBot="1" thickTop="1">
      <c r="A50" s="89"/>
      <c r="B50" s="90" t="s">
        <v>17</v>
      </c>
      <c r="C50" s="93" t="s">
        <v>107</v>
      </c>
      <c r="D50" s="79" t="s">
        <v>65</v>
      </c>
      <c r="E50" s="78" t="s">
        <v>66</v>
      </c>
      <c r="F50" s="68"/>
      <c r="I50" s="62"/>
    </row>
    <row r="51" spans="1:9" ht="13.5" thickTop="1">
      <c r="A51" s="128">
        <v>17</v>
      </c>
      <c r="B51" s="141" t="s">
        <v>20</v>
      </c>
      <c r="C51" s="159">
        <v>13</v>
      </c>
      <c r="D51" s="165"/>
      <c r="E51" s="71">
        <f aca="true" t="shared" si="1" ref="E51:E76">C51*D51</f>
        <v>0</v>
      </c>
      <c r="G51" s="53"/>
      <c r="I51" s="57"/>
    </row>
    <row r="52" spans="1:9" ht="12.75">
      <c r="A52" s="124">
        <v>18</v>
      </c>
      <c r="B52" s="96" t="s">
        <v>21</v>
      </c>
      <c r="C52" s="160">
        <v>80</v>
      </c>
      <c r="D52" s="164"/>
      <c r="E52" s="84">
        <f t="shared" si="1"/>
        <v>0</v>
      </c>
      <c r="G52" s="53"/>
      <c r="I52" s="57"/>
    </row>
    <row r="53" spans="1:9" ht="12.75">
      <c r="A53" s="124">
        <v>19</v>
      </c>
      <c r="B53" s="96" t="s">
        <v>22</v>
      </c>
      <c r="C53" s="160">
        <v>1</v>
      </c>
      <c r="D53" s="164"/>
      <c r="E53" s="84">
        <f t="shared" si="1"/>
        <v>0</v>
      </c>
      <c r="G53" s="53"/>
      <c r="I53" s="57"/>
    </row>
    <row r="54" spans="1:9" ht="12.75">
      <c r="A54" s="128">
        <v>20</v>
      </c>
      <c r="B54" s="96" t="s">
        <v>23</v>
      </c>
      <c r="C54" s="160">
        <v>451</v>
      </c>
      <c r="D54" s="164"/>
      <c r="E54" s="84">
        <f t="shared" si="1"/>
        <v>0</v>
      </c>
      <c r="G54" s="53"/>
      <c r="I54" s="57"/>
    </row>
    <row r="55" spans="1:9" ht="12.75">
      <c r="A55" s="124">
        <v>21</v>
      </c>
      <c r="B55" s="96" t="s">
        <v>24</v>
      </c>
      <c r="C55" s="160">
        <v>1</v>
      </c>
      <c r="D55" s="164"/>
      <c r="E55" s="84">
        <f t="shared" si="1"/>
        <v>0</v>
      </c>
      <c r="G55" s="53"/>
      <c r="I55" s="57"/>
    </row>
    <row r="56" spans="1:9" ht="12.75">
      <c r="A56" s="124">
        <v>22</v>
      </c>
      <c r="B56" s="96" t="s">
        <v>25</v>
      </c>
      <c r="C56" s="160">
        <v>1</v>
      </c>
      <c r="D56" s="164"/>
      <c r="E56" s="84">
        <f t="shared" si="1"/>
        <v>0</v>
      </c>
      <c r="G56" s="53"/>
      <c r="I56" s="57"/>
    </row>
    <row r="57" spans="1:9" ht="12.75">
      <c r="A57" s="128">
        <v>23</v>
      </c>
      <c r="B57" s="96" t="s">
        <v>26</v>
      </c>
      <c r="C57" s="160">
        <v>1</v>
      </c>
      <c r="D57" s="164"/>
      <c r="E57" s="84">
        <f t="shared" si="1"/>
        <v>0</v>
      </c>
      <c r="G57" s="53"/>
      <c r="I57" s="57"/>
    </row>
    <row r="58" spans="1:9" ht="25.5">
      <c r="A58" s="124">
        <v>24</v>
      </c>
      <c r="B58" s="96" t="s">
        <v>27</v>
      </c>
      <c r="C58" s="160">
        <v>1</v>
      </c>
      <c r="D58" s="164"/>
      <c r="E58" s="84">
        <f t="shared" si="1"/>
        <v>0</v>
      </c>
      <c r="G58" s="53"/>
      <c r="I58" s="60"/>
    </row>
    <row r="59" spans="1:7" ht="25.5">
      <c r="A59" s="124">
        <v>25</v>
      </c>
      <c r="B59" s="96" t="s">
        <v>28</v>
      </c>
      <c r="C59" s="160">
        <v>1</v>
      </c>
      <c r="D59" s="164"/>
      <c r="E59" s="84">
        <f t="shared" si="1"/>
        <v>0</v>
      </c>
      <c r="G59" s="53"/>
    </row>
    <row r="60" spans="1:7" ht="25.5">
      <c r="A60" s="128">
        <v>26</v>
      </c>
      <c r="B60" s="96" t="s">
        <v>29</v>
      </c>
      <c r="C60" s="160">
        <v>1</v>
      </c>
      <c r="D60" s="164"/>
      <c r="E60" s="84">
        <f t="shared" si="1"/>
        <v>0</v>
      </c>
      <c r="G60" s="53"/>
    </row>
    <row r="61" spans="1:7" ht="12.75">
      <c r="A61" s="124">
        <v>27</v>
      </c>
      <c r="B61" s="96" t="s">
        <v>30</v>
      </c>
      <c r="C61" s="160">
        <v>1</v>
      </c>
      <c r="D61" s="164"/>
      <c r="E61" s="84">
        <f t="shared" si="1"/>
        <v>0</v>
      </c>
      <c r="G61" s="53"/>
    </row>
    <row r="62" spans="1:7" ht="29.25" customHeight="1">
      <c r="A62" s="124">
        <v>28</v>
      </c>
      <c r="B62" s="147" t="s">
        <v>31</v>
      </c>
      <c r="C62" s="160">
        <v>1</v>
      </c>
      <c r="D62" s="164"/>
      <c r="E62" s="84">
        <f t="shared" si="1"/>
        <v>0</v>
      </c>
      <c r="G62" s="53"/>
    </row>
    <row r="63" spans="1:7" ht="12.75">
      <c r="A63" s="128">
        <v>29</v>
      </c>
      <c r="B63" s="96" t="s">
        <v>68</v>
      </c>
      <c r="C63" s="160">
        <v>849</v>
      </c>
      <c r="D63" s="164"/>
      <c r="E63" s="84">
        <f t="shared" si="1"/>
        <v>0</v>
      </c>
      <c r="G63" s="53"/>
    </row>
    <row r="64" spans="1:7" ht="12.75">
      <c r="A64" s="124">
        <v>30</v>
      </c>
      <c r="B64" s="96" t="s">
        <v>69</v>
      </c>
      <c r="C64" s="160">
        <v>1</v>
      </c>
      <c r="D64" s="164"/>
      <c r="E64" s="84">
        <f t="shared" si="1"/>
        <v>0</v>
      </c>
      <c r="G64" s="53"/>
    </row>
    <row r="65" spans="1:7" ht="12.75">
      <c r="A65" s="124">
        <v>31</v>
      </c>
      <c r="B65" s="96" t="s">
        <v>32</v>
      </c>
      <c r="C65" s="160">
        <v>251</v>
      </c>
      <c r="D65" s="164"/>
      <c r="E65" s="84">
        <f t="shared" si="1"/>
        <v>0</v>
      </c>
      <c r="G65" s="53"/>
    </row>
    <row r="66" spans="1:7" ht="25.5">
      <c r="A66" s="128">
        <v>32</v>
      </c>
      <c r="B66" s="96" t="s">
        <v>70</v>
      </c>
      <c r="C66" s="160">
        <v>656</v>
      </c>
      <c r="D66" s="164"/>
      <c r="E66" s="84">
        <f t="shared" si="1"/>
        <v>0</v>
      </c>
      <c r="G66" s="53"/>
    </row>
    <row r="67" spans="1:7" ht="25.5">
      <c r="A67" s="124">
        <v>33</v>
      </c>
      <c r="B67" s="96" t="s">
        <v>34</v>
      </c>
      <c r="C67" s="160">
        <v>3</v>
      </c>
      <c r="D67" s="164"/>
      <c r="E67" s="84">
        <f t="shared" si="1"/>
        <v>0</v>
      </c>
      <c r="G67" s="53"/>
    </row>
    <row r="68" spans="1:7" ht="14.25" customHeight="1">
      <c r="A68" s="124">
        <v>34</v>
      </c>
      <c r="B68" s="96" t="s">
        <v>35</v>
      </c>
      <c r="C68" s="160">
        <v>1</v>
      </c>
      <c r="D68" s="164"/>
      <c r="E68" s="84">
        <f t="shared" si="1"/>
        <v>0</v>
      </c>
      <c r="G68" s="53"/>
    </row>
    <row r="69" spans="1:7" ht="12.75">
      <c r="A69" s="128">
        <v>35</v>
      </c>
      <c r="B69" s="96" t="s">
        <v>36</v>
      </c>
      <c r="C69" s="160">
        <v>11</v>
      </c>
      <c r="D69" s="164"/>
      <c r="E69" s="84">
        <f t="shared" si="1"/>
        <v>0</v>
      </c>
      <c r="G69" s="53"/>
    </row>
    <row r="70" spans="1:7" ht="12.75">
      <c r="A70" s="124">
        <v>36</v>
      </c>
      <c r="B70" s="96" t="s">
        <v>37</v>
      </c>
      <c r="C70" s="160">
        <v>1</v>
      </c>
      <c r="D70" s="164"/>
      <c r="E70" s="84">
        <f t="shared" si="1"/>
        <v>0</v>
      </c>
      <c r="G70" s="53"/>
    </row>
    <row r="71" spans="1:7" ht="25.5">
      <c r="A71" s="124">
        <v>37</v>
      </c>
      <c r="B71" s="96" t="s">
        <v>71</v>
      </c>
      <c r="C71" s="160">
        <v>1</v>
      </c>
      <c r="D71" s="164"/>
      <c r="E71" s="84">
        <f t="shared" si="1"/>
        <v>0</v>
      </c>
      <c r="G71" s="53"/>
    </row>
    <row r="72" spans="1:7" ht="25.5">
      <c r="A72" s="128">
        <v>38</v>
      </c>
      <c r="B72" s="96" t="s">
        <v>99</v>
      </c>
      <c r="C72" s="160">
        <v>1</v>
      </c>
      <c r="D72" s="164"/>
      <c r="E72" s="84">
        <f t="shared" si="1"/>
        <v>0</v>
      </c>
      <c r="G72" s="53"/>
    </row>
    <row r="73" spans="1:7" ht="25.5">
      <c r="A73" s="124">
        <v>39</v>
      </c>
      <c r="B73" s="96" t="s">
        <v>100</v>
      </c>
      <c r="C73" s="160">
        <v>1</v>
      </c>
      <c r="D73" s="164"/>
      <c r="E73" s="84">
        <f t="shared" si="1"/>
        <v>0</v>
      </c>
      <c r="G73" s="53"/>
    </row>
    <row r="74" spans="1:7" ht="12.75">
      <c r="A74" s="124">
        <v>40</v>
      </c>
      <c r="B74" s="96" t="s">
        <v>41</v>
      </c>
      <c r="C74" s="160">
        <v>1</v>
      </c>
      <c r="D74" s="164"/>
      <c r="E74" s="84">
        <f t="shared" si="1"/>
        <v>0</v>
      </c>
      <c r="G74" s="53"/>
    </row>
    <row r="75" spans="1:7" ht="25.5">
      <c r="A75" s="124">
        <v>41</v>
      </c>
      <c r="B75" s="96" t="s">
        <v>72</v>
      </c>
      <c r="C75" s="160">
        <v>1</v>
      </c>
      <c r="D75" s="164"/>
      <c r="E75" s="84">
        <f t="shared" si="1"/>
        <v>0</v>
      </c>
      <c r="G75" s="53"/>
    </row>
    <row r="76" spans="1:7" ht="13.5" thickBot="1">
      <c r="A76" s="128">
        <v>42</v>
      </c>
      <c r="B76" s="141" t="s">
        <v>43</v>
      </c>
      <c r="C76" s="159">
        <v>1</v>
      </c>
      <c r="D76" s="165"/>
      <c r="E76" s="71">
        <f t="shared" si="1"/>
        <v>0</v>
      </c>
      <c r="G76" s="53"/>
    </row>
    <row r="77" spans="1:5" s="58" customFormat="1" ht="16.5" thickBot="1" thickTop="1">
      <c r="A77" s="88"/>
      <c r="B77" s="85" t="s">
        <v>19</v>
      </c>
      <c r="C77" s="94">
        <f>SUM(C51:C76)</f>
        <v>2332</v>
      </c>
      <c r="D77" s="86">
        <f>SUM(D51:D76)</f>
        <v>0</v>
      </c>
      <c r="E77" s="87">
        <f>SUM(E51:E76)</f>
        <v>0</v>
      </c>
    </row>
    <row r="78" spans="1:7" ht="14.25" thickBot="1" thickTop="1">
      <c r="A78" s="148"/>
      <c r="B78" s="149"/>
      <c r="C78" s="150"/>
      <c r="D78" s="150"/>
      <c r="E78" s="151"/>
      <c r="G78" s="53"/>
    </row>
    <row r="79" spans="1:7" ht="16.5" customHeight="1" thickBot="1" thickTop="1">
      <c r="A79" s="175" t="s">
        <v>73</v>
      </c>
      <c r="B79" s="176"/>
      <c r="C79" s="176"/>
      <c r="D79" s="176"/>
      <c r="E79" s="177"/>
      <c r="G79" s="53"/>
    </row>
    <row r="80" spans="1:6" s="61" customFormat="1" ht="27" thickBot="1" thickTop="1">
      <c r="A80" s="89"/>
      <c r="B80" s="90" t="s">
        <v>17</v>
      </c>
      <c r="C80" s="93" t="s">
        <v>108</v>
      </c>
      <c r="D80" s="79" t="s">
        <v>65</v>
      </c>
      <c r="E80" s="78" t="s">
        <v>66</v>
      </c>
      <c r="F80" s="68"/>
    </row>
    <row r="81" spans="1:7" ht="13.5" thickTop="1">
      <c r="A81" s="121">
        <v>43</v>
      </c>
      <c r="B81" s="114" t="s">
        <v>109</v>
      </c>
      <c r="C81" s="134">
        <v>11</v>
      </c>
      <c r="D81" s="80"/>
      <c r="E81" s="71">
        <f aca="true" t="shared" si="2" ref="E81:E92">C81*D81</f>
        <v>0</v>
      </c>
      <c r="G81" s="53"/>
    </row>
    <row r="82" spans="1:7" ht="12.75">
      <c r="A82" s="95">
        <v>44</v>
      </c>
      <c r="B82" s="115" t="s">
        <v>110</v>
      </c>
      <c r="C82" s="97">
        <v>11</v>
      </c>
      <c r="D82" s="83"/>
      <c r="E82" s="84">
        <f t="shared" si="2"/>
        <v>0</v>
      </c>
      <c r="G82" s="53"/>
    </row>
    <row r="83" spans="1:7" ht="12.75">
      <c r="A83" s="121">
        <v>45</v>
      </c>
      <c r="B83" s="115" t="s">
        <v>111</v>
      </c>
      <c r="C83" s="97">
        <v>728</v>
      </c>
      <c r="D83" s="83"/>
      <c r="E83" s="84">
        <f t="shared" si="2"/>
        <v>0</v>
      </c>
      <c r="G83" s="53"/>
    </row>
    <row r="84" spans="1:7" ht="12.75">
      <c r="A84" s="95">
        <v>46</v>
      </c>
      <c r="B84" s="115" t="s">
        <v>47</v>
      </c>
      <c r="C84" s="97">
        <v>1</v>
      </c>
      <c r="D84" s="83"/>
      <c r="E84" s="84">
        <f t="shared" si="2"/>
        <v>0</v>
      </c>
      <c r="G84" s="53"/>
    </row>
    <row r="85" spans="1:7" ht="12.75">
      <c r="A85" s="121">
        <v>47</v>
      </c>
      <c r="B85" s="115" t="s">
        <v>112</v>
      </c>
      <c r="C85" s="97">
        <v>1</v>
      </c>
      <c r="D85" s="83"/>
      <c r="E85" s="84">
        <f t="shared" si="2"/>
        <v>0</v>
      </c>
      <c r="G85" s="53"/>
    </row>
    <row r="86" spans="1:7" ht="12.75">
      <c r="A86" s="95">
        <v>48</v>
      </c>
      <c r="B86" s="115" t="s">
        <v>113</v>
      </c>
      <c r="C86" s="97">
        <v>352</v>
      </c>
      <c r="D86" s="83"/>
      <c r="E86" s="84">
        <f t="shared" si="2"/>
        <v>0</v>
      </c>
      <c r="G86" s="53"/>
    </row>
    <row r="87" spans="1:7" ht="12.75">
      <c r="A87" s="121">
        <v>49</v>
      </c>
      <c r="B87" s="115" t="s">
        <v>114</v>
      </c>
      <c r="C87" s="97">
        <v>1</v>
      </c>
      <c r="D87" s="83"/>
      <c r="E87" s="84">
        <f t="shared" si="2"/>
        <v>0</v>
      </c>
      <c r="G87" s="53"/>
    </row>
    <row r="88" spans="1:7" ht="12.75">
      <c r="A88" s="95">
        <v>50</v>
      </c>
      <c r="B88" s="115" t="s">
        <v>115</v>
      </c>
      <c r="C88" s="97">
        <v>764</v>
      </c>
      <c r="D88" s="83"/>
      <c r="E88" s="84">
        <f t="shared" si="2"/>
        <v>0</v>
      </c>
      <c r="G88" s="53"/>
    </row>
    <row r="89" spans="1:7" ht="12.75">
      <c r="A89" s="121">
        <v>51</v>
      </c>
      <c r="B89" s="115" t="s">
        <v>51</v>
      </c>
      <c r="C89" s="97">
        <v>1</v>
      </c>
      <c r="D89" s="83"/>
      <c r="E89" s="84">
        <f t="shared" si="2"/>
        <v>0</v>
      </c>
      <c r="G89" s="53"/>
    </row>
    <row r="90" spans="1:7" ht="12.75">
      <c r="A90" s="95">
        <v>52</v>
      </c>
      <c r="B90" s="115" t="s">
        <v>101</v>
      </c>
      <c r="C90" s="97">
        <v>1</v>
      </c>
      <c r="D90" s="83"/>
      <c r="E90" s="84">
        <f t="shared" si="2"/>
        <v>0</v>
      </c>
      <c r="G90" s="53"/>
    </row>
    <row r="91" spans="1:7" ht="12.75">
      <c r="A91" s="121">
        <v>53</v>
      </c>
      <c r="B91" s="115" t="s">
        <v>106</v>
      </c>
      <c r="C91" s="97">
        <v>1</v>
      </c>
      <c r="D91" s="83"/>
      <c r="E91" s="84">
        <f t="shared" si="2"/>
        <v>0</v>
      </c>
      <c r="G91" s="53"/>
    </row>
    <row r="92" spans="1:7" ht="13.5" thickBot="1">
      <c r="A92" s="95">
        <v>54</v>
      </c>
      <c r="B92" s="114" t="s">
        <v>117</v>
      </c>
      <c r="C92" s="134">
        <v>316</v>
      </c>
      <c r="D92" s="80"/>
      <c r="E92" s="84">
        <f t="shared" si="2"/>
        <v>0</v>
      </c>
      <c r="G92" s="53"/>
    </row>
    <row r="93" spans="1:5" s="58" customFormat="1" ht="16.5" thickBot="1" thickTop="1">
      <c r="A93" s="88"/>
      <c r="B93" s="91" t="s">
        <v>19</v>
      </c>
      <c r="C93" s="94">
        <f>SUM(C81:C92)</f>
        <v>2188</v>
      </c>
      <c r="D93" s="86">
        <f>SUM(D81:D92)</f>
        <v>0</v>
      </c>
      <c r="E93" s="92">
        <f>SUM(E81:E92)</f>
        <v>0</v>
      </c>
    </row>
    <row r="94" spans="1:7" ht="14.25" thickBot="1" thickTop="1">
      <c r="A94" s="148"/>
      <c r="B94" s="149"/>
      <c r="C94" s="150"/>
      <c r="D94" s="150"/>
      <c r="E94" s="151"/>
      <c r="G94" s="53"/>
    </row>
    <row r="95" spans="1:7" ht="16.5" customHeight="1" thickBot="1" thickTop="1">
      <c r="A95" s="175" t="s">
        <v>59</v>
      </c>
      <c r="B95" s="176"/>
      <c r="C95" s="176"/>
      <c r="D95" s="176"/>
      <c r="E95" s="177"/>
      <c r="G95" s="53"/>
    </row>
    <row r="96" spans="1:6" s="61" customFormat="1" ht="27" thickBot="1" thickTop="1">
      <c r="A96" s="89"/>
      <c r="B96" s="90" t="s">
        <v>17</v>
      </c>
      <c r="C96" s="93" t="s">
        <v>61</v>
      </c>
      <c r="D96" s="79" t="s">
        <v>65</v>
      </c>
      <c r="E96" s="129" t="s">
        <v>66</v>
      </c>
      <c r="F96" s="68"/>
    </row>
    <row r="97" spans="1:7" ht="13.5" thickTop="1">
      <c r="A97" s="119">
        <v>55</v>
      </c>
      <c r="B97" s="116" t="s">
        <v>60</v>
      </c>
      <c r="C97" s="161">
        <v>1500</v>
      </c>
      <c r="D97" s="164"/>
      <c r="E97" s="137">
        <f>C97*D97</f>
        <v>0</v>
      </c>
      <c r="F97" s="53"/>
      <c r="G97" s="53"/>
    </row>
    <row r="98" spans="1:7" ht="29.25" customHeight="1">
      <c r="A98" s="120">
        <v>56</v>
      </c>
      <c r="B98" s="147" t="s">
        <v>118</v>
      </c>
      <c r="C98" s="162">
        <v>272</v>
      </c>
      <c r="D98" s="164"/>
      <c r="E98" s="137">
        <f>C98*D98</f>
        <v>0</v>
      </c>
      <c r="G98" s="53"/>
    </row>
    <row r="99" spans="1:7" ht="25.5">
      <c r="A99" s="120">
        <v>57</v>
      </c>
      <c r="B99" s="116" t="s">
        <v>102</v>
      </c>
      <c r="C99" s="163">
        <v>50</v>
      </c>
      <c r="D99" s="165"/>
      <c r="E99" s="137">
        <f>C99*D99</f>
        <v>0</v>
      </c>
      <c r="G99" s="53"/>
    </row>
    <row r="100" spans="1:7" ht="12.75">
      <c r="A100" s="120">
        <v>58</v>
      </c>
      <c r="B100" s="118" t="s">
        <v>119</v>
      </c>
      <c r="C100" s="162">
        <v>30</v>
      </c>
      <c r="D100" s="164"/>
      <c r="E100" s="137">
        <f>C100*D100</f>
        <v>0</v>
      </c>
      <c r="G100" s="53"/>
    </row>
    <row r="101" spans="1:7" ht="13.5" thickBot="1">
      <c r="A101" s="119">
        <v>59</v>
      </c>
      <c r="B101" s="117" t="s">
        <v>120</v>
      </c>
      <c r="C101" s="82">
        <v>50</v>
      </c>
      <c r="D101" s="164"/>
      <c r="E101" s="137">
        <f>C101*D101</f>
        <v>0</v>
      </c>
      <c r="G101" s="53"/>
    </row>
    <row r="102" spans="1:11" s="58" customFormat="1" ht="16.5" thickBot="1" thickTop="1">
      <c r="A102" s="88"/>
      <c r="B102" s="91" t="s">
        <v>19</v>
      </c>
      <c r="C102" s="94">
        <f>SUM(C97:C101)</f>
        <v>1902</v>
      </c>
      <c r="D102" s="86">
        <f>SUM(D97:D101)</f>
        <v>0</v>
      </c>
      <c r="E102" s="92">
        <f>SUM(E97:E101)</f>
        <v>0</v>
      </c>
      <c r="F102" s="53"/>
      <c r="G102" s="53"/>
      <c r="H102" s="53"/>
      <c r="I102" s="53"/>
      <c r="J102" s="53"/>
      <c r="K102" s="53"/>
    </row>
    <row r="103" spans="1:7" ht="14.25" thickBot="1" thickTop="1">
      <c r="A103" s="70"/>
      <c r="E103" s="139"/>
      <c r="F103" s="53"/>
      <c r="G103" s="53"/>
    </row>
    <row r="104" spans="1:7" ht="35.25" customHeight="1" thickBot="1" thickTop="1">
      <c r="A104" s="175" t="s">
        <v>123</v>
      </c>
      <c r="B104" s="176"/>
      <c r="C104" s="177"/>
      <c r="D104" s="175" t="s">
        <v>124</v>
      </c>
      <c r="E104" s="177"/>
      <c r="F104" s="53"/>
      <c r="G104" s="53"/>
    </row>
    <row r="105" spans="1:7" ht="27" thickBot="1" thickTop="1">
      <c r="A105" s="89"/>
      <c r="B105" s="90" t="s">
        <v>17</v>
      </c>
      <c r="C105" s="122" t="s">
        <v>65</v>
      </c>
      <c r="D105" s="90" t="s">
        <v>17</v>
      </c>
      <c r="E105" s="122" t="s">
        <v>65</v>
      </c>
      <c r="F105" s="53"/>
      <c r="G105" s="53"/>
    </row>
    <row r="106" spans="1:7" ht="39" customHeight="1" thickTop="1">
      <c r="A106" s="121">
        <v>60</v>
      </c>
      <c r="B106" s="116" t="s">
        <v>127</v>
      </c>
      <c r="C106" s="130">
        <f>D82</f>
        <v>0</v>
      </c>
      <c r="D106" s="138" t="s">
        <v>134</v>
      </c>
      <c r="E106" s="136">
        <f>D92</f>
        <v>0</v>
      </c>
      <c r="F106" s="178" t="s">
        <v>103</v>
      </c>
      <c r="G106" s="53"/>
    </row>
    <row r="107" spans="1:7" ht="25.5">
      <c r="A107" s="95">
        <v>61</v>
      </c>
      <c r="B107" s="118" t="s">
        <v>128</v>
      </c>
      <c r="C107" s="131">
        <f>D63</f>
        <v>0</v>
      </c>
      <c r="D107" s="117" t="s">
        <v>135</v>
      </c>
      <c r="E107" s="135">
        <f>D63</f>
        <v>0</v>
      </c>
      <c r="F107" s="178"/>
      <c r="G107" s="53"/>
    </row>
    <row r="108" spans="1:7" ht="27.75" customHeight="1">
      <c r="A108" s="95">
        <v>62</v>
      </c>
      <c r="B108" s="118" t="s">
        <v>129</v>
      </c>
      <c r="C108" s="131">
        <f>D65</f>
        <v>0</v>
      </c>
      <c r="D108" s="117" t="s">
        <v>136</v>
      </c>
      <c r="E108" s="135">
        <f>D65</f>
        <v>0</v>
      </c>
      <c r="F108" s="178"/>
      <c r="G108" s="133"/>
    </row>
    <row r="109" spans="1:7" ht="25.5">
      <c r="A109" s="95">
        <v>63</v>
      </c>
      <c r="B109" s="118" t="s">
        <v>130</v>
      </c>
      <c r="C109" s="131">
        <f>D37</f>
        <v>0</v>
      </c>
      <c r="D109" s="117" t="s">
        <v>137</v>
      </c>
      <c r="E109" s="135">
        <f>D83</f>
        <v>0</v>
      </c>
      <c r="F109" s="178"/>
      <c r="G109" s="133"/>
    </row>
    <row r="110" spans="1:7" ht="51">
      <c r="A110" s="95">
        <v>64</v>
      </c>
      <c r="B110" s="118" t="s">
        <v>131</v>
      </c>
      <c r="C110" s="131">
        <f>D40</f>
        <v>0</v>
      </c>
      <c r="D110" s="117" t="s">
        <v>138</v>
      </c>
      <c r="E110" s="135">
        <f>D66</f>
        <v>0</v>
      </c>
      <c r="F110" s="178"/>
      <c r="G110" s="133"/>
    </row>
    <row r="111" spans="1:7" ht="26.25" thickBot="1">
      <c r="A111" s="95">
        <v>65</v>
      </c>
      <c r="B111" s="118" t="s">
        <v>132</v>
      </c>
      <c r="C111" s="131">
        <f>D83</f>
        <v>0</v>
      </c>
      <c r="D111" s="153" t="s">
        <v>126</v>
      </c>
      <c r="E111" s="154"/>
      <c r="F111" s="178"/>
      <c r="G111" s="133"/>
    </row>
    <row r="112" spans="1:7" ht="40.5" thickBot="1" thickTop="1">
      <c r="A112" s="95">
        <v>66</v>
      </c>
      <c r="B112" s="118" t="s">
        <v>133</v>
      </c>
      <c r="C112" s="135">
        <f>D97*3</f>
        <v>0</v>
      </c>
      <c r="D112" s="152" t="s">
        <v>121</v>
      </c>
      <c r="E112" s="123">
        <f>SUM(E106:E110)</f>
        <v>0</v>
      </c>
      <c r="F112" s="133"/>
      <c r="G112" s="133"/>
    </row>
    <row r="113" spans="1:7" ht="27" thickBot="1" thickTop="1">
      <c r="A113" s="121">
        <v>67</v>
      </c>
      <c r="B113" s="116" t="s">
        <v>116</v>
      </c>
      <c r="C113" s="125">
        <v>0</v>
      </c>
      <c r="D113" s="132"/>
      <c r="E113" s="155"/>
      <c r="F113" s="53"/>
      <c r="G113" s="53"/>
    </row>
    <row r="114" spans="1:7" ht="16.5" thickBot="1" thickTop="1">
      <c r="A114" s="88"/>
      <c r="B114" s="91" t="s">
        <v>121</v>
      </c>
      <c r="C114" s="123">
        <f>SUM(C106:C113)</f>
        <v>0</v>
      </c>
      <c r="D114" s="132"/>
      <c r="E114" s="155"/>
      <c r="F114" s="53"/>
      <c r="G114" s="53"/>
    </row>
    <row r="115" spans="1:7" ht="16.5" thickBot="1" thickTop="1">
      <c r="A115" s="88"/>
      <c r="B115" s="91" t="s">
        <v>122</v>
      </c>
      <c r="C115" s="123">
        <f>C114*100</f>
        <v>0</v>
      </c>
      <c r="D115" s="64"/>
      <c r="E115" s="72"/>
      <c r="F115" s="53"/>
      <c r="G115" s="53"/>
    </row>
    <row r="116" spans="1:7" ht="16.5" thickBot="1" thickTop="1">
      <c r="A116" s="98"/>
      <c r="B116" s="66"/>
      <c r="C116" s="99"/>
      <c r="D116" s="66"/>
      <c r="E116" s="156"/>
      <c r="G116" s="53"/>
    </row>
    <row r="117" spans="1:7" ht="16.5" thickBot="1" thickTop="1">
      <c r="A117" s="126"/>
      <c r="B117" s="195" t="s">
        <v>104</v>
      </c>
      <c r="C117" s="196"/>
      <c r="D117" s="196"/>
      <c r="E117" s="157">
        <f>E47+E77+E93+E102+C115+E112</f>
        <v>0</v>
      </c>
      <c r="G117" s="53"/>
    </row>
    <row r="118" spans="1:7" ht="15.75" thickBot="1">
      <c r="A118" s="127"/>
      <c r="B118" s="197" t="s">
        <v>105</v>
      </c>
      <c r="C118" s="198"/>
      <c r="D118" s="198"/>
      <c r="E118" s="158">
        <f>E117*2</f>
        <v>0</v>
      </c>
      <c r="F118" s="53"/>
      <c r="G118" s="53"/>
    </row>
    <row r="119" spans="1:7" ht="14.25" thickBot="1" thickTop="1">
      <c r="A119" s="70"/>
      <c r="E119" s="139"/>
      <c r="G119" s="53"/>
    </row>
    <row r="120" spans="1:7" ht="14.25" customHeight="1" thickBot="1">
      <c r="A120" s="179" t="s">
        <v>74</v>
      </c>
      <c r="B120" s="180"/>
      <c r="C120" s="181"/>
      <c r="D120" s="193"/>
      <c r="E120" s="194"/>
      <c r="G120" s="53"/>
    </row>
    <row r="121" spans="1:7" ht="14.25" customHeight="1" thickBot="1">
      <c r="A121" s="179" t="s">
        <v>75</v>
      </c>
      <c r="B121" s="180"/>
      <c r="C121" s="181"/>
      <c r="D121" s="193"/>
      <c r="E121" s="194"/>
      <c r="G121" s="53"/>
    </row>
    <row r="122" spans="1:7" ht="14.25" customHeight="1" thickBot="1">
      <c r="A122" s="217" t="s">
        <v>76</v>
      </c>
      <c r="B122" s="218"/>
      <c r="C122" s="219"/>
      <c r="D122" s="193"/>
      <c r="E122" s="194"/>
      <c r="G122" s="53"/>
    </row>
    <row r="123" spans="1:7" ht="12.75">
      <c r="A123" s="70"/>
      <c r="B123" s="100"/>
      <c r="C123" s="100"/>
      <c r="D123" s="101"/>
      <c r="E123" s="102"/>
      <c r="G123" s="53"/>
    </row>
    <row r="124" spans="1:7" ht="12.75">
      <c r="A124" s="70"/>
      <c r="B124" s="100"/>
      <c r="C124" s="100"/>
      <c r="D124" s="101"/>
      <c r="E124" s="102"/>
      <c r="G124" s="53"/>
    </row>
    <row r="125" spans="1:7" ht="12.75">
      <c r="A125" s="70"/>
      <c r="C125" s="103"/>
      <c r="D125" s="64"/>
      <c r="E125" s="72"/>
      <c r="G125" s="53"/>
    </row>
    <row r="126" spans="1:7" ht="12.75">
      <c r="A126" s="70"/>
      <c r="B126" s="104"/>
      <c r="C126" s="104"/>
      <c r="D126" s="104"/>
      <c r="E126" s="72"/>
      <c r="G126" s="53"/>
    </row>
    <row r="127" spans="1:7" ht="12.75">
      <c r="A127" s="70"/>
      <c r="B127" s="168" t="s">
        <v>78</v>
      </c>
      <c r="C127" s="168"/>
      <c r="D127" s="169" t="s">
        <v>125</v>
      </c>
      <c r="E127" s="170"/>
      <c r="G127" s="53"/>
    </row>
    <row r="128" spans="1:7" ht="16.5" customHeight="1">
      <c r="A128" s="70"/>
      <c r="C128" s="64"/>
      <c r="D128" s="203" t="s">
        <v>77</v>
      </c>
      <c r="E128" s="204"/>
      <c r="G128" s="53"/>
    </row>
    <row r="129" spans="1:7" ht="12.75">
      <c r="A129" s="70"/>
      <c r="E129" s="139"/>
      <c r="G129" s="53"/>
    </row>
    <row r="130" spans="1:7" ht="13.5" thickBot="1">
      <c r="A130" s="73"/>
      <c r="B130" s="74"/>
      <c r="C130" s="75"/>
      <c r="D130" s="75"/>
      <c r="E130" s="140"/>
      <c r="G130" s="53"/>
    </row>
    <row r="131" ht="13.5" thickTop="1"/>
  </sheetData>
  <sheetProtection/>
  <mergeCells count="34">
    <mergeCell ref="D128:E128"/>
    <mergeCell ref="A1:E1"/>
    <mergeCell ref="A2:E2"/>
    <mergeCell ref="A3:E3"/>
    <mergeCell ref="A4:E5"/>
    <mergeCell ref="A122:C122"/>
    <mergeCell ref="A120:C120"/>
    <mergeCell ref="A28:E28"/>
    <mergeCell ref="D122:E122"/>
    <mergeCell ref="D14:E15"/>
    <mergeCell ref="D7:E7"/>
    <mergeCell ref="D8:E9"/>
    <mergeCell ref="D10:E11"/>
    <mergeCell ref="D12:E13"/>
    <mergeCell ref="D121:E121"/>
    <mergeCell ref="B117:D117"/>
    <mergeCell ref="B118:D118"/>
    <mergeCell ref="D16:E16"/>
    <mergeCell ref="D17:E17"/>
    <mergeCell ref="A121:C121"/>
    <mergeCell ref="D18:E18"/>
    <mergeCell ref="D19:E19"/>
    <mergeCell ref="D20:E20"/>
    <mergeCell ref="D21:E21"/>
    <mergeCell ref="D22:E22"/>
    <mergeCell ref="A26:E27"/>
    <mergeCell ref="A29:E29"/>
    <mergeCell ref="A49:E49"/>
    <mergeCell ref="D120:E120"/>
    <mergeCell ref="A79:E79"/>
    <mergeCell ref="A95:E95"/>
    <mergeCell ref="D104:E104"/>
    <mergeCell ref="F106:F111"/>
    <mergeCell ref="A104:C104"/>
  </mergeCells>
  <printOptions horizontalCentered="1" verticalCentered="1"/>
  <pageMargins left="0.3937007874015748" right="0.3937007874015748" top="0.4724409448818898" bottom="0.4724409448818898" header="0.31496062992125984" footer="0.31496062992125984"/>
  <pageSetup horizontalDpi="600" verticalDpi="600" orientation="portrait" paperSize="9" scale="63" r:id="rId1"/>
  <headerFooter alignWithMargins="0">
    <oddFooter>&amp;CStránka &amp;P z &amp;N</oddFooter>
  </headerFooter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pipa</cp:lastModifiedBy>
  <cp:lastPrinted>2012-10-31T11:21:06Z</cp:lastPrinted>
  <dcterms:created xsi:type="dcterms:W3CDTF">2012-10-08T13:23:09Z</dcterms:created>
  <dcterms:modified xsi:type="dcterms:W3CDTF">2012-11-02T12:37:22Z</dcterms:modified>
  <cp:category/>
  <cp:version/>
  <cp:contentType/>
  <cp:contentStatus/>
</cp:coreProperties>
</file>